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heme/theme1.xml" ContentType="application/vnd.openxmlformats-officedocument.theme+xml"/>
  <Override PartName="/xl/drawings/drawing5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N:\Merchandising\CUSTOMERS\2 - NEW FOLDER SYSTEM\CUSTOMERS\MR BEAST\2. PLAIN 24\2 - PRODUCTION\3. STYLE FILE - COMMENTS\CUTTING DOCKETS\"/>
    </mc:Choice>
  </mc:AlternateContent>
  <xr:revisionPtr revIDLastSave="0" documentId="13_ncr:1_{77162125-54C2-4367-A3F8-A8871091FD75}" xr6:coauthVersionLast="47" xr6:coauthVersionMax="47" xr10:uidLastSave="{00000000-0000-0000-0000-000000000000}"/>
  <bookViews>
    <workbookView xWindow="-120" yWindow="-120" windowWidth="20730" windowHeight="11160" tabRatio="929" firstSheet="1" activeTab="1" xr2:uid="{00000000-000D-0000-FFFF-FFFF00000000}"/>
  </bookViews>
  <sheets>
    <sheet name="MER.QT-1.BM_" sheetId="5" state="hidden" r:id="rId1"/>
    <sheet name="CUTTING DOCKET" sheetId="32" r:id="rId2"/>
    <sheet name="2. TRIM CARD" sheetId="33" r:id="rId3"/>
    <sheet name="ĐÓNG GÓI" sheetId="46" r:id="rId4"/>
    <sheet name="SPEC" sheetId="50" r:id="rId5"/>
    <sheet name="PP MEETING " sheetId="44" r:id="rId6"/>
    <sheet name="UPC STICKER" sheetId="49" r:id="rId7"/>
  </sheets>
  <externalReferences>
    <externalReference r:id="rId8"/>
  </externalReferences>
  <definedNames>
    <definedName name="___2021" localSheetId="3" hidden="1">{"'Sheet1'!$L$16"}</definedName>
    <definedName name="___2021" localSheetId="4" hidden="1">{"'Sheet1'!$L$16"}</definedName>
    <definedName name="___2021" hidden="1">{"'Sheet1'!$L$16"}</definedName>
    <definedName name="__IntlFixup" hidden="1">TRUE</definedName>
    <definedName name="__NSO2" localSheetId="3" hidden="1">{"'Sheet1'!$L$16"}</definedName>
    <definedName name="__NSO2" localSheetId="4" hidden="1">{"'Sheet1'!$L$16"}</definedName>
    <definedName name="__NSO2" hidden="1">{"'Sheet1'!$L$16"}</definedName>
    <definedName name="_a1" localSheetId="3" hidden="1">{"'Sheet1'!$L$16"}</definedName>
    <definedName name="_a1" localSheetId="4" hidden="1">{"'Sheet1'!$L$16"}</definedName>
    <definedName name="_a1" hidden="1">{"'Sheet1'!$L$16"}</definedName>
    <definedName name="_a129" localSheetId="3" hidden="1">{"Offgrid",#N/A,FALSE,"OFFGRID";"Region",#N/A,FALSE,"REGION";"Offgrid -2",#N/A,FALSE,"OFFGRID";"WTP",#N/A,FALSE,"WTP";"WTP -2",#N/A,FALSE,"WTP";"Project",#N/A,FALSE,"PROJECT";"Summary -2",#N/A,FALSE,"SUMMARY"}</definedName>
    <definedName name="_a129" localSheetId="4" hidden="1">{"Offgrid",#N/A,FALSE,"OFFGRID";"Region",#N/A,FALSE,"REGION";"Offgrid -2",#N/A,FALSE,"OFFGRID";"WTP",#N/A,FALSE,"WTP";"WTP -2",#N/A,FALSE,"WTP";"Project",#N/A,FALSE,"PROJECT";"Summary -2",#N/A,FALSE,"SUMMARY"}</definedName>
    <definedName name="_a129" hidden="1">{"Offgrid",#N/A,FALSE,"OFFGRID";"Region",#N/A,FALSE,"REGION";"Offgrid -2",#N/A,FALSE,"OFFGRID";"WTP",#N/A,FALSE,"WTP";"WTP -2",#N/A,FALSE,"WTP";"Project",#N/A,FALSE,"PROJECT";"Summary -2",#N/A,FALSE,"SUMMARY"}</definedName>
    <definedName name="_a130" localSheetId="3" hidden="1">{"Offgrid",#N/A,FALSE,"OFFGRID";"Region",#N/A,FALSE,"REGION";"Offgrid -2",#N/A,FALSE,"OFFGRID";"WTP",#N/A,FALSE,"WTP";"WTP -2",#N/A,FALSE,"WTP";"Project",#N/A,FALSE,"PROJECT";"Summary -2",#N/A,FALSE,"SUMMARY"}</definedName>
    <definedName name="_a130" localSheetId="4" hidden="1">{"Offgrid",#N/A,FALSE,"OFFGRID";"Region",#N/A,FALSE,"REGION";"Offgrid -2",#N/A,FALSE,"OFFGRID";"WTP",#N/A,FALSE,"WTP";"WTP -2",#N/A,FALSE,"WTP";"Project",#N/A,FALSE,"PROJECT";"Summary -2",#N/A,FALSE,"SUMMARY"}</definedName>
    <definedName name="_a130" hidden="1">{"Offgrid",#N/A,FALSE,"OFFGRID";"Region",#N/A,FALSE,"REGION";"Offgrid -2",#N/A,FALSE,"OFFGRID";"WTP",#N/A,FALSE,"WTP";"WTP -2",#N/A,FALSE,"WTP";"Project",#N/A,FALSE,"PROJECT";"Summary -2",#N/A,FALSE,"SUMMARY"}</definedName>
    <definedName name="_a2" localSheetId="3" hidden="1">{"'Sheet1'!$L$16"}</definedName>
    <definedName name="_a2" localSheetId="4" hidden="1">{"'Sheet1'!$L$16"}</definedName>
    <definedName name="_a2" hidden="1">{"'Sheet1'!$L$16"}</definedName>
    <definedName name="_ABC1" localSheetId="3" hidden="1">{"'Sheet1'!$L$16"}</definedName>
    <definedName name="_ABC1" localSheetId="4" hidden="1">{"'Sheet1'!$L$16"}</definedName>
    <definedName name="_ABC1" hidden="1">{"'Sheet1'!$L$16"}</definedName>
    <definedName name="_AMO_ContentDefinition_467123702" hidden="1">"'Partitions:5'"</definedName>
    <definedName name="_AMO_ContentDefinition_467123702.0" hidden="1">"'&lt;ContentDefinition name=""SASMain:CFCPUB.RETURN"" rsid=""467123702"" type=""PivotTable"" format=""REPORTXML"" imgfmt=""ACTIVEX"" created=""02/10/2009 14:46:12"" modifed=""02/10/2009 17:11:27"" user="" "" apply=""False"" thread=""BACKGROUND"" css=""C:\'"</definedName>
    <definedName name="_AMO_ContentDefinition_467123702.1" hidden="1">"'Program Files\SAS\Shared Files\BIClientStyles\AMODefault.css"" range=""SASMain_CFCPUB_RETURN"" auto=""False"" rdc=""False"" mig=""False"" xTime=""00:00:00.0156254"" rTime=""00:00:06.4064140"" bgnew=""False"" nFmt=""False"" grphSet=""False"" imgY=""'"</definedName>
    <definedName name="_AMO_ContentDefinition_467123702.2" hidden="1">"'0"" imgX=""0""&gt;_x000D_
  &lt;files /&gt;_x000D_
  &lt;param n=""DisplayName"" v=""SASMain:CFCPUB.RETURN"" /&gt;_x000D_
  &lt;param n=""AMO_Version"" v=""2.1"" /&gt;_x000D_
  &lt;param n=""NamedRange"" v=""_AMO_SingleObject_467123702_PivotTable_467123702"" /&gt;_x000D_
  &lt;param n=""DataSourceType"" v=""S'"</definedName>
    <definedName name="_AMO_ContentDefinition_467123702.3" hidden="1">"'AS DATASET"" /&gt;_x000D_
  &lt;param n=""DataSource"" v=""&amp;lt;SasDataSource Version=&amp;quot;2.1&amp;quot; Type=&amp;quot;SAS.Servers.Dataset&amp;quot; Svr=&amp;quot;SASMain&amp;quot; Lib=&amp;quot;CFCPUB&amp;quot; UseLbls=&amp;quot;true&amp;quot; ColSelFlg=&amp;quot;0&amp;quot; Name=&amp;quot;RETURN&amp;quot; /&amp;gt'"</definedName>
    <definedName name="_AMO_ContentDefinition_467123702.4" hidden="1">"';"" /&gt;_x000D_
  &lt;param n=""ServerName"" v=""SASMain"" /&gt;_x000D_
  &lt;param n=""SASFilter"" v="""" /&gt;_x000D_
  &lt;param n=""ClassName"" v=""SAS.OfficeAddin.PivotTable"" /&gt;_x000D_
&lt;/ContentDefinition&gt;'"</definedName>
    <definedName name="_AMO_ContentLocation_467123702_PivotTable_467123702" hidden="1">"'&lt;ContentLocation path=""467123702"" rsid=""467123702"" tag=""PivotTable"" fid=""0"" /&gt;'"</definedName>
    <definedName name="_AMO_RefreshMultipleList" hidden="1">"'467123702'"</definedName>
    <definedName name="_AMO_XmlVersion" hidden="1">"'1'"</definedName>
    <definedName name="_Fill" localSheetId="2" hidden="1">#REF!</definedName>
    <definedName name="_Fill" localSheetId="1" hidden="1">#REF!</definedName>
    <definedName name="_Fill" localSheetId="3" hidden="1">#REF!</definedName>
    <definedName name="_Fill" localSheetId="5" hidden="1">#REF!</definedName>
    <definedName name="_Fill" localSheetId="4" hidden="1">#REF!</definedName>
    <definedName name="_Fill" hidden="1">#REF!</definedName>
    <definedName name="_xlnm._FilterDatabase" localSheetId="4" hidden="1">#REF!</definedName>
    <definedName name="_xlnm._FilterDatabase" localSheetId="6" hidden="1">'UPC STICKER'!$A$1:$E$6</definedName>
    <definedName name="_xlnm._FilterDatabase" hidden="1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lan1" localSheetId="3" hidden="1">{#N/A,#N/A,TRUE,"BT M200 da 10x20"}</definedName>
    <definedName name="_lan1" localSheetId="4" hidden="1">{#N/A,#N/A,TRUE,"BT M200 da 10x20"}</definedName>
    <definedName name="_lan1" hidden="1">{#N/A,#N/A,TRUE,"BT M200 da 10x20"}</definedName>
    <definedName name="_NSO2" localSheetId="3" hidden="1">{"'Sheet1'!$L$16"}</definedName>
    <definedName name="_NSO2" localSheetId="4" hidden="1">{"'Sheet1'!$L$16"}</definedName>
    <definedName name="_NSO2" hidden="1">{"'Sheet1'!$L$16"}</definedName>
    <definedName name="_Order1" hidden="1">255</definedName>
    <definedName name="_Order2" hidden="1">255</definedName>
    <definedName name="_Sort" hidden="1">#REF!</definedName>
    <definedName name="_T01" hidden="1">#N/A</definedName>
    <definedName name="_Table1_In1" hidden="1">#N/A</definedName>
    <definedName name="_Table1_Out" hidden="1">#N/A</definedName>
    <definedName name="á" localSheetId="3" hidden="1">{#N/A,#N/A,FALSE,"Aging Summary";#N/A,#N/A,FALSE,"Ratio Analysis";#N/A,#N/A,FALSE,"Test 120 Day Accts";#N/A,#N/A,FALSE,"Tickmarks"}</definedName>
    <definedName name="á" localSheetId="4" hidden="1">{#N/A,#N/A,FALSE,"Aging Summary";#N/A,#N/A,FALSE,"Ratio Analysis";#N/A,#N/A,FALSE,"Test 120 Day Accts";#N/A,#N/A,FALSE,"Tickmarks"}</definedName>
    <definedName name="á" hidden="1">{#N/A,#N/A,FALSE,"Aging Summary";#N/A,#N/A,FALSE,"Ratio Analysis";#N/A,#N/A,FALSE,"Test 120 Day Accts";#N/A,#N/A,FALSE,"Tickmarks"}</definedName>
    <definedName name="AB" localSheetId="3">#REF!</definedName>
    <definedName name="AB" localSheetId="5">#REF!</definedName>
    <definedName name="AB" localSheetId="4">#REF!</definedName>
    <definedName name="AB">#REF!</definedName>
    <definedName name="ABC" localSheetId="3" hidden="1">{"'Sheet1'!$L$16"}</definedName>
    <definedName name="ABC" localSheetId="4" hidden="1">{"'Sheet1'!$L$16"}</definedName>
    <definedName name="ABC" hidden="1">{"'Sheet1'!$L$16"}</definedName>
    <definedName name="AC" localSheetId="3" hidden="1">{#N/A,#N/A,FALSE,"Aging Summary";#N/A,#N/A,FALSE,"Ratio Analysis";#N/A,#N/A,FALSE,"Test 120 Day Accts";#N/A,#N/A,FALSE,"Tickmarks"}</definedName>
    <definedName name="AC" localSheetId="4" hidden="1">{#N/A,#N/A,FALSE,"Aging Summary";#N/A,#N/A,FALSE,"Ratio Analysis";#N/A,#N/A,FALSE,"Test 120 Day Accts";#N/A,#N/A,FALSE,"Tickmarks"}</definedName>
    <definedName name="AC" hidden="1">{#N/A,#N/A,FALSE,"Aging Summary";#N/A,#N/A,FALSE,"Ratio Analysis";#N/A,#N/A,FALSE,"Test 120 Day Accts";#N/A,#N/A,FALSE,"Tickmarks"}</definedName>
    <definedName name="AccessDatabase" hidden="1">"C:\Documents and Settings\trong.tran\My Documents\Phieu thu chi.mdb"</definedName>
    <definedName name="AS2DocOpenMode" hidden="1">"AS2DocumentEdit"</definedName>
    <definedName name="AS2HasNoAutoHeaderFooter" hidden="1">" 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fasf" localSheetId="3" hidden="1">{"'Sheet1'!$L$16"}</definedName>
    <definedName name="asfasf" localSheetId="4" hidden="1">{"'Sheet1'!$L$16"}</definedName>
    <definedName name="asfasf" hidden="1">{"'Sheet1'!$L$16"}</definedName>
    <definedName name="bank" localSheetId="3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bank" localSheetId="4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bank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BG_Del" hidden="1">15</definedName>
    <definedName name="BG_Ins" hidden="1">4</definedName>
    <definedName name="BG_Mod" hidden="1">6</definedName>
    <definedName name="binh" localSheetId="3" hidden="1">{"'Sheet1'!$L$16"}</definedName>
    <definedName name="binh" localSheetId="4" hidden="1">{"'Sheet1'!$L$16"}</definedName>
    <definedName name="binh" hidden="1">{"'Sheet1'!$L$16"}</definedName>
    <definedName name="btdc2" hidden="1">#REF!</definedName>
    <definedName name="BTRAM">#REF!</definedName>
    <definedName name="check" localSheetId="3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check" localSheetId="4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check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data1" hidden="1">#REF!</definedName>
    <definedName name="data2" hidden="1">#REF!</definedName>
    <definedName name="data3" hidden="1">#REF!</definedName>
    <definedName name="dbc" localSheetId="3" hidden="1">{#N/A,#N/A,FALSE,"Chi tiÆt"}</definedName>
    <definedName name="dbc" localSheetId="4" hidden="1">{#N/A,#N/A,FALSE,"Chi tiÆt"}</definedName>
    <definedName name="dbc" hidden="1">{#N/A,#N/A,FALSE,"Chi tiÆt"}</definedName>
    <definedName name="Dec" hidden="1">#N/A</definedName>
    <definedName name="Discount" hidden="1">#REF!</definedName>
    <definedName name="display_area_2" hidden="1">#REF!</definedName>
    <definedName name="ds" localSheetId="3" hidden="1">{#N/A,#N/A,FALSE,"Chi tiÆt"}</definedName>
    <definedName name="ds" localSheetId="4" hidden="1">{#N/A,#N/A,FALSE,"Chi tiÆt"}</definedName>
    <definedName name="ds" hidden="1">{#N/A,#N/A,FALSE,"Chi tiÆt"}</definedName>
    <definedName name="DSDL" localSheetId="3" hidden="1">{"'Sheet1'!$L$16"}</definedName>
    <definedName name="DSDL" localSheetId="4" hidden="1">{"'Sheet1'!$L$16"}</definedName>
    <definedName name="DSDL" hidden="1">{"'Sheet1'!$L$16"}</definedName>
    <definedName name="dsfs" localSheetId="3" hidden="1">{#N/A,#N/A,FALSE,"Aging Summary";#N/A,#N/A,FALSE,"Ratio Analysis";#N/A,#N/A,FALSE,"Test 120 Day Accts";#N/A,#N/A,FALSE,"Tickmarks"}</definedName>
    <definedName name="dsfs" localSheetId="4" hidden="1">{#N/A,#N/A,FALSE,"Aging Summary";#N/A,#N/A,FALSE,"Ratio Analysis";#N/A,#N/A,FALSE,"Test 120 Day Accts";#N/A,#N/A,FALSE,"Tickmarks"}</definedName>
    <definedName name="dsfs" hidden="1">{#N/A,#N/A,FALSE,"Aging Summary";#N/A,#N/A,FALSE,"Ratio Analysis";#N/A,#N/A,FALSE,"Test 120 Day Accts";#N/A,#N/A,FALSE,"Tickmarks"}</definedName>
    <definedName name="errre" localSheetId="3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errre" localSheetId="4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errre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etetteet" localSheetId="3" hidden="1">{#N/A,#N/A,FALSE,"Gesamt";#N/A,#N/A,FALSE,"Ree KG";#N/A,#N/A,FALSE,"Ree Inter";#N/A,#N/A,FALSE,"BTM";#N/A,#N/A,FALSE,"GmbH";#N/A,#N/A,FALSE,"Sonstige"}</definedName>
    <definedName name="etetteet" localSheetId="4" hidden="1">{#N/A,#N/A,FALSE,"Gesamt";#N/A,#N/A,FALSE,"Ree KG";#N/A,#N/A,FALSE,"Ree Inter";#N/A,#N/A,FALSE,"BTM";#N/A,#N/A,FALSE,"GmbH";#N/A,#N/A,FALSE,"Sonstige"}</definedName>
    <definedName name="etetteet" hidden="1">{#N/A,#N/A,FALSE,"Gesamt";#N/A,#N/A,FALSE,"Ree KG";#N/A,#N/A,FALSE,"Ree Inter";#N/A,#N/A,FALSE,"BTM";#N/A,#N/A,FALSE,"GmbH";#N/A,#N/A,FALSE,"Sonstige"}</definedName>
    <definedName name="ExactAddinReports" hidden="1">1</definedName>
    <definedName name="F6A" localSheetId="3" hidden="1">{"'Sheet1'!$L$16"}</definedName>
    <definedName name="F6A" localSheetId="4" hidden="1">{"'Sheet1'!$L$16"}</definedName>
    <definedName name="F6A" hidden="1">{"'Sheet1'!$L$16"}</definedName>
    <definedName name="F6B" localSheetId="3" hidden="1">{"'Sheet1'!$L$16"}</definedName>
    <definedName name="F6B" localSheetId="4" hidden="1">{"'Sheet1'!$L$16"}</definedName>
    <definedName name="F6B" hidden="1">{"'Sheet1'!$L$16"}</definedName>
    <definedName name="FABRIC" hidden="1">#REF!</definedName>
    <definedName name="FCode" hidden="1">#REF!</definedName>
    <definedName name="feuille" localSheetId="3" hidden="1">{#N/A,#N/A,FALSE,"04";#N/A,#N/A,FALSE,"04.1";#N/A,#N/A,FALSE,"05";#N/A,#N/A,FALSE,"05.1";#N/A,#N/A,FALSE,"11";#N/A,#N/A,FALSE,"11.05";#N/A,#N/A,FALSE,"11.2";#N/A,#N/A,FALSE,"12";#N/A,#N/A,FALSE,"12.1";#N/A,#N/A,FALSE,"12.2";#N/A,#N/A,FALSE,"12.3";#N/A,#N/A,FALSE,"13";#N/A,#N/A,FALSE,"13.05";#N/A,#N/A,FALSE,"14";#N/A,#N/A,FALSE,"14.1";#N/A,#N/A,FALSE,"15";#N/A,#N/A,FALSE,"15.1"}</definedName>
    <definedName name="feuille" localSheetId="4" hidden="1">{#N/A,#N/A,FALSE,"04";#N/A,#N/A,FALSE,"04.1";#N/A,#N/A,FALSE,"05";#N/A,#N/A,FALSE,"05.1";#N/A,#N/A,FALSE,"11";#N/A,#N/A,FALSE,"11.05";#N/A,#N/A,FALSE,"11.2";#N/A,#N/A,FALSE,"12";#N/A,#N/A,FALSE,"12.1";#N/A,#N/A,FALSE,"12.2";#N/A,#N/A,FALSE,"12.3";#N/A,#N/A,FALSE,"13";#N/A,#N/A,FALSE,"13.05";#N/A,#N/A,FALSE,"14";#N/A,#N/A,FALSE,"14.1";#N/A,#N/A,FALSE,"15";#N/A,#N/A,FALSE,"15.1"}</definedName>
    <definedName name="feuille" hidden="1">{#N/A,#N/A,FALSE,"04";#N/A,#N/A,FALSE,"04.1";#N/A,#N/A,FALSE,"05";#N/A,#N/A,FALSE,"05.1";#N/A,#N/A,FALSE,"11";#N/A,#N/A,FALSE,"11.05";#N/A,#N/A,FALSE,"11.2";#N/A,#N/A,FALSE,"12";#N/A,#N/A,FALSE,"12.1";#N/A,#N/A,FALSE,"12.2";#N/A,#N/A,FALSE,"12.3";#N/A,#N/A,FALSE,"13";#N/A,#N/A,FALSE,"13.05";#N/A,#N/A,FALSE,"14";#N/A,#N/A,FALSE,"14.1";#N/A,#N/A,FALSE,"15";#N/A,#N/A,FALSE,"15.1"}</definedName>
    <definedName name="fff" localSheetId="3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fff" localSheetId="4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fff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FGGTF" localSheetId="3" hidden="1">{#N/A,#N/A,FALSE,"Aging Summary";#N/A,#N/A,FALSE,"Ratio Analysis";#N/A,#N/A,FALSE,"Test 120 Day Accts";#N/A,#N/A,FALSE,"Tickmarks"}</definedName>
    <definedName name="FGGTF" localSheetId="4" hidden="1">{#N/A,#N/A,FALSE,"Aging Summary";#N/A,#N/A,FALSE,"Ratio Analysis";#N/A,#N/A,FALSE,"Test 120 Day Accts";#N/A,#N/A,FALSE,"Tickmarks"}</definedName>
    <definedName name="FGGTF" hidden="1">{#N/A,#N/A,FALSE,"Aging Summary";#N/A,#N/A,FALSE,"Ratio Analysis";#N/A,#N/A,FALSE,"Test 120 Day Accts";#N/A,#N/A,FALSE,"Tickmarks"}</definedName>
    <definedName name="Fixedoverhead" localSheetId="3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Fixedoverhead" localSheetId="4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Fixedoverhead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ggg" localSheetId="3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ggg" localSheetId="4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ggg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GHHHS" localSheetId="3" hidden="1">{"'Sheet1'!$L$16"}</definedName>
    <definedName name="GHHHS" localSheetId="4" hidden="1">{"'Sheet1'!$L$16"}</definedName>
    <definedName name="GHHHS" hidden="1">{"'Sheet1'!$L$16"}</definedName>
    <definedName name="ghm" localSheetId="3" hidden="1">{"Offgrid",#N/A,FALSE,"OFFGRID";"Region",#N/A,FALSE,"REGION";"Offgrid -2",#N/A,FALSE,"OFFGRID";"WTP",#N/A,FALSE,"WTP";"WTP -2",#N/A,FALSE,"WTP";"Project",#N/A,FALSE,"PROJECT";"Summary -2",#N/A,FALSE,"SUMMARY"}</definedName>
    <definedName name="ghm" localSheetId="4" hidden="1">{"Offgrid",#N/A,FALSE,"OFFGRID";"Region",#N/A,FALSE,"REGION";"Offgrid -2",#N/A,FALSE,"OFFGRID";"WTP",#N/A,FALSE,"WTP";"WTP -2",#N/A,FALSE,"WTP";"Project",#N/A,FALSE,"PROJECT";"Summary -2",#N/A,FALSE,"SUMMARY"}</definedName>
    <definedName name="ghm" hidden="1">{"Offgrid",#N/A,FALSE,"OFFGRID";"Region",#N/A,FALSE,"REGION";"Offgrid -2",#N/A,FALSE,"OFFGRID";"WTP",#N/A,FALSE,"WTP";"WTP -2",#N/A,FALSE,"WTP";"Project",#N/A,FALSE,"PROJECT";"Summary -2",#N/A,FALSE,"SUMMARY"}</definedName>
    <definedName name="giam" localSheetId="3" hidden="1">{#N/A,#N/A,FALSE,"Aging Summary";#N/A,#N/A,FALSE,"Ratio Analysis";#N/A,#N/A,FALSE,"Test 120 Day Accts";#N/A,#N/A,FALSE,"Tickmarks"}</definedName>
    <definedName name="giam" localSheetId="4" hidden="1">{#N/A,#N/A,FALSE,"Aging Summary";#N/A,#N/A,FALSE,"Ratio Analysis";#N/A,#N/A,FALSE,"Test 120 Day Accts";#N/A,#N/A,FALSE,"Tickmarks"}</definedName>
    <definedName name="giam" hidden="1">{#N/A,#N/A,FALSE,"Aging Summary";#N/A,#N/A,FALSE,"Ratio Analysis";#N/A,#N/A,FALSE,"Test 120 Day Accts";#N/A,#N/A,FALSE,"Tickmarks"}</definedName>
    <definedName name="h" localSheetId="3" hidden="1">{"'Sheet1'!$L$16"}</definedName>
    <definedName name="h" localSheetId="4" hidden="1">{"'Sheet1'!$L$16"}</definedName>
    <definedName name="h" hidden="1">{"'Sheet1'!$L$16"}</definedName>
    <definedName name="hanh" localSheetId="3" hidden="1">{"'Sheet1'!$L$16"}</definedName>
    <definedName name="hanh" localSheetId="4" hidden="1">{"'Sheet1'!$L$16"}</definedName>
    <definedName name="hanh" hidden="1">{"'Sheet1'!$L$16"}</definedName>
    <definedName name="hh" localSheetId="3" hidden="1">{#N/A,#N/A,FALSE,"Aging Summary";#N/A,#N/A,FALSE,"Ratio Analysis";#N/A,#N/A,FALSE,"Test 120 Day Accts";#N/A,#N/A,FALSE,"Tickmarks"}</definedName>
    <definedName name="hh" localSheetId="4" hidden="1">{#N/A,#N/A,FALSE,"Aging Summary";#N/A,#N/A,FALSE,"Ratio Analysis";#N/A,#N/A,FALSE,"Test 120 Day Accts";#N/A,#N/A,FALSE,"Tickmarks"}</definedName>
    <definedName name="hh" hidden="1">{#N/A,#N/A,FALSE,"Aging Summary";#N/A,#N/A,FALSE,"Ratio Analysis";#N/A,#N/A,FALSE,"Test 120 Day Accts";#N/A,#N/A,FALSE,"Tickmarks"}</definedName>
    <definedName name="hhh" localSheetId="3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hhh" localSheetId="4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hhh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HiddenRows" hidden="1">#REF!</definedName>
    <definedName name="hjk" localSheetId="3" hidden="1">{"'Sheet1'!$L$16"}</definedName>
    <definedName name="hjk" localSheetId="4" hidden="1">{"'Sheet1'!$L$16"}</definedName>
    <definedName name="hjk" hidden="1">{"'Sheet1'!$L$16"}</definedName>
    <definedName name="HTML_CodePage" hidden="1">950</definedName>
    <definedName name="HTML_Control" localSheetId="3" hidden="1">{"'Sheet1'!$L$16"}</definedName>
    <definedName name="HTML_Control" localSheetId="4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3" hidden="1">{"'Sheet1'!$L$16"}</definedName>
    <definedName name="huy" localSheetId="4" hidden="1">{"'Sheet1'!$L$16"}</definedName>
    <definedName name="huy" hidden="1">{"'Sheet1'!$L$16"}</definedName>
    <definedName name="IB" localSheetId="3">#REF!</definedName>
    <definedName name="IB" localSheetId="5">#REF!</definedName>
    <definedName name="IB">#REF!</definedName>
    <definedName name="IK" localSheetId="3" hidden="1">{#N/A,#N/A,FALSE,"Aging Summary";#N/A,#N/A,FALSE,"Ratio Analysis";#N/A,#N/A,FALSE,"Test 120 Day Accts";#N/A,#N/A,FALSE,"Tickmarks"}</definedName>
    <definedName name="IK" localSheetId="4" hidden="1">{#N/A,#N/A,FALSE,"Aging Summary";#N/A,#N/A,FALSE,"Ratio Analysis";#N/A,#N/A,FALSE,"Test 120 Day Accts";#N/A,#N/A,FALSE,"Tickmarks"}</definedName>
    <definedName name="IK" hidden="1">{#N/A,#N/A,FALSE,"Aging Summary";#N/A,#N/A,FALSE,"Ratio Analysis";#N/A,#N/A,FALSE,"Test 120 Day Accts";#N/A,#N/A,FALSE,"Tickmarks"}</definedName>
    <definedName name="int" localSheetId="3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int" localSheetId="4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int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INTERNAL_INVOICE">[1]UN!#REF!</definedName>
    <definedName name="jh" localSheetId="3" hidden="1">{#N/A,#N/A,FALSE,"Aging Summary";#N/A,#N/A,FALSE,"Ratio Analysis";#N/A,#N/A,FALSE,"Test 120 Day Accts";#N/A,#N/A,FALSE,"Tickmarks"}</definedName>
    <definedName name="jh" localSheetId="4" hidden="1">{#N/A,#N/A,FALSE,"Aging Summary";#N/A,#N/A,FALSE,"Ratio Analysis";#N/A,#N/A,FALSE,"Test 120 Day Accts";#N/A,#N/A,FALSE,"Tickmarks"}</definedName>
    <definedName name="jh" hidden="1">{#N/A,#N/A,FALSE,"Aging Summary";#N/A,#N/A,FALSE,"Ratio Analysis";#N/A,#N/A,FALSE,"Test 120 Day Accts";#N/A,#N/A,FALSE,"Tickmarks"}</definedName>
    <definedName name="JIJIIIJ" localSheetId="3" hidden="1">{#N/A,#N/A,FALSE,"Aging Summary";#N/A,#N/A,FALSE,"Ratio Analysis";#N/A,#N/A,FALSE,"Test 120 Day Accts";#N/A,#N/A,FALSE,"Tickmarks"}</definedName>
    <definedName name="JIJIIIJ" localSheetId="4" hidden="1">{#N/A,#N/A,FALSE,"Aging Summary";#N/A,#N/A,FALSE,"Ratio Analysis";#N/A,#N/A,FALSE,"Test 120 Day Accts";#N/A,#N/A,FALSE,"Tickmarks"}</definedName>
    <definedName name="JIJIIIJ" hidden="1">{#N/A,#N/A,FALSE,"Aging Summary";#N/A,#N/A,FALSE,"Ratio Analysis";#N/A,#N/A,FALSE,"Test 120 Day Accts";#N/A,#N/A,FALSE,"Tickmarks"}</definedName>
    <definedName name="jjj" localSheetId="3" hidden="1">{#N/A,#N/A,FALSE,"Gesamt";#N/A,#N/A,FALSE,"Ree KG";#N/A,#N/A,FALSE,"Ree Inter";#N/A,#N/A,FALSE,"BTM";#N/A,#N/A,FALSE,"GmbH";#N/A,#N/A,FALSE,"Sonstige"}</definedName>
    <definedName name="jjj" localSheetId="4" hidden="1">{#N/A,#N/A,FALSE,"Gesamt";#N/A,#N/A,FALSE,"Ree KG";#N/A,#N/A,FALSE,"Ree Inter";#N/A,#N/A,FALSE,"BTM";#N/A,#N/A,FALSE,"GmbH";#N/A,#N/A,FALSE,"Sonstige"}</definedName>
    <definedName name="jjj" hidden="1">{#N/A,#N/A,FALSE,"Gesamt";#N/A,#N/A,FALSE,"Ree KG";#N/A,#N/A,FALSE,"Ree Inter";#N/A,#N/A,FALSE,"BTM";#N/A,#N/A,FALSE,"GmbH";#N/A,#N/A,FALSE,"Sonstige"}</definedName>
    <definedName name="jjjj" localSheetId="3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jjjj" localSheetId="4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jjjj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khkh" localSheetId="3" hidden="1">{"Offgrid",#N/A,FALSE,"OFFGRID";"Region",#N/A,FALSE,"REGION";"Offgrid -2",#N/A,FALSE,"OFFGRID";"WTP",#N/A,FALSE,"WTP";"WTP -2",#N/A,FALSE,"WTP";"Project",#N/A,FALSE,"PROJECT";"Summary -2",#N/A,FALSE,"SUMMARY"}</definedName>
    <definedName name="khkh" localSheetId="4" hidden="1">{"Offgrid",#N/A,FALSE,"OFFGRID";"Region",#N/A,FALSE,"REGION";"Offgrid -2",#N/A,FALSE,"OFFGRID";"WTP",#N/A,FALSE,"WTP";"WTP -2",#N/A,FALSE,"WTP";"Project",#N/A,FALSE,"PROJECT";"Summary -2",#N/A,FALSE,"SUMMARY"}</definedName>
    <definedName name="khkh" hidden="1">{"Offgrid",#N/A,FALSE,"OFFGRID";"Region",#N/A,FALSE,"REGION";"Offgrid -2",#N/A,FALSE,"OFFGRID";"WTP",#N/A,FALSE,"WTP";"WTP -2",#N/A,FALSE,"WTP";"Project",#N/A,FALSE,"PROJECT";"Summary -2",#N/A,FALSE,"SUMMARY"}</definedName>
    <definedName name="kjjj" localSheetId="3" hidden="1">{#N/A,#N/A,FALSE,"Chi tiÆt"}</definedName>
    <definedName name="kjjj" localSheetId="4" hidden="1">{#N/A,#N/A,FALSE,"Chi tiÆt"}</definedName>
    <definedName name="kjjj" hidden="1">{#N/A,#N/A,FALSE,"Chi tiÆt"}</definedName>
    <definedName name="KKKKK">[1]UN!#REF!</definedName>
    <definedName name="lan" localSheetId="3" hidden="1">{#N/A,#N/A,TRUE,"BT M200 da 10x20"}</definedName>
    <definedName name="lan" localSheetId="4" hidden="1">{#N/A,#N/A,TRUE,"BT M200 da 10x20"}</definedName>
    <definedName name="lan" hidden="1">{#N/A,#N/A,TRUE,"BT M200 da 10x20"}</definedName>
    <definedName name="M10." localSheetId="3" hidden="1">{"'Sheet1'!$L$16"}</definedName>
    <definedName name="M10." localSheetId="4" hidden="1">{"'Sheet1'!$L$16"}</definedName>
    <definedName name="M10." hidden="1">{"'Sheet1'!$L$16"}</definedName>
    <definedName name="MAHANG" localSheetId="3">#REF!</definedName>
    <definedName name="MAHANG" localSheetId="5">#REF!</definedName>
    <definedName name="MAHANG">#REF!</definedName>
    <definedName name="mis" localSheetId="3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mis" localSheetId="4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mis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mm" localSheetId="3" hidden="1">{"'Sheet1'!$L$16"}</definedName>
    <definedName name="mm" localSheetId="4" hidden="1">{"'Sheet1'!$L$16"}</definedName>
    <definedName name="mm" hidden="1">{"'Sheet1'!$L$16"}</definedName>
    <definedName name="Nam" hidden="1">#N/A</definedName>
    <definedName name="NAVY" localSheetId="3" hidden="1">#REF!</definedName>
    <definedName name="NAVY" localSheetId="5" hidden="1">#REF!</definedName>
    <definedName name="NAVY" localSheetId="4" hidden="1">#REF!</definedName>
    <definedName name="NAVY" hidden="1">#REF!</definedName>
    <definedName name="NPP" hidden="1">#N/A</definedName>
    <definedName name="o" localSheetId="3" hidden="1">{#N/A,#N/A,FALSE,"Aging Summary";#N/A,#N/A,FALSE,"Ratio Analysis";#N/A,#N/A,FALSE,"Test 120 Day Accts";#N/A,#N/A,FALSE,"Tickmarks"}</definedName>
    <definedName name="o" localSheetId="4" hidden="1">{#N/A,#N/A,FALSE,"Aging Summary";#N/A,#N/A,FALSE,"Ratio Analysis";#N/A,#N/A,FALSE,"Test 120 Day Accts";#N/A,#N/A,FALSE,"Tickmarks"}</definedName>
    <definedName name="o" hidden="1">{#N/A,#N/A,FALSE,"Aging Summary";#N/A,#N/A,FALSE,"Ratio Analysis";#N/A,#N/A,FALSE,"Test 120 Day Accts";#N/A,#N/A,FALSE,"Tickmarks"}</definedName>
    <definedName name="OrderTable" hidden="1">#REF!</definedName>
    <definedName name="payable" localSheetId="3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payable" localSheetId="4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payable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PL" localSheetId="3" hidden="1">{#N/A,#N/A,FALSE,"Aging Summary";#N/A,#N/A,FALSE,"Ratio Analysis";#N/A,#N/A,FALSE,"Test 120 Day Accts";#N/A,#N/A,FALSE,"Tickmarks"}</definedName>
    <definedName name="PL" localSheetId="4" hidden="1">{#N/A,#N/A,FALSE,"Aging Summary";#N/A,#N/A,FALSE,"Ratio Analysis";#N/A,#N/A,FALSE,"Test 120 Day Accts";#N/A,#N/A,FALSE,"Tickmarks"}</definedName>
    <definedName name="PL" hidden="1">{#N/A,#N/A,FALSE,"Aging Summary";#N/A,#N/A,FALSE,"Ratio Analysis";#N/A,#N/A,FALSE,"Test 120 Day Accts";#N/A,#N/A,FALSE,"Tickmarks"}</definedName>
    <definedName name="PRICE" localSheetId="3">#REF!</definedName>
    <definedName name="PRICE" localSheetId="5">#REF!</definedName>
    <definedName name="PRICE" localSheetId="4">#REF!</definedName>
    <definedName name="PRICE">#REF!</definedName>
    <definedName name="_xlnm.Print_Area" localSheetId="1">'CUTTING DOCKET'!$A$1:$P$76</definedName>
    <definedName name="_xlnm.Print_Area" localSheetId="3">'ĐÓNG GÓI'!$A$1:$N$10</definedName>
    <definedName name="_xlnm.Print_Area" localSheetId="5">'PP MEETING '!$A$1:$H$23</definedName>
    <definedName name="_xlnm.Print_Area" localSheetId="4">SPEC!$A$1:$L$25</definedName>
    <definedName name="_xlnm.Print_Titles" localSheetId="2">'2. TRIM CARD'!$1:$5</definedName>
    <definedName name="_xlnm.Print_Titles" localSheetId="1">'CUTTING DOCKET'!$1:$15</definedName>
    <definedName name="ProdForm" localSheetId="3" hidden="1">#REF!</definedName>
    <definedName name="ProdForm" localSheetId="4" hidden="1">#REF!</definedName>
    <definedName name="ProdForm" hidden="1">#REF!</definedName>
    <definedName name="Product" localSheetId="3" hidden="1">#REF!</definedName>
    <definedName name="Product" localSheetId="4" hidden="1">#REF!</definedName>
    <definedName name="Product" hidden="1">#REF!</definedName>
    <definedName name="Q" hidden="1">#N/A</definedName>
    <definedName name="qq" localSheetId="3">#REF!</definedName>
    <definedName name="qq" localSheetId="4">#REF!</definedName>
    <definedName name="qq">#REF!</definedName>
    <definedName name="RCArea" localSheetId="4" hidden="1">#REF!</definedName>
    <definedName name="RCArea" hidden="1">#REF!</definedName>
    <definedName name="rrrrrr" localSheetId="3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rrrrrr" localSheetId="4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rrrrrr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rrrrrrrttt" localSheetId="3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rrrrrrrttt" localSheetId="4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rrrrrrrttt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rwwrrwwr" localSheetId="3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rwwrrwwr" localSheetId="4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rwwrrwwr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SESEAM" localSheetId="3" hidden="1">#REF!</definedName>
    <definedName name="SESEAM" localSheetId="5" hidden="1">#REF!</definedName>
    <definedName name="SESEAM" localSheetId="4" hidden="1">#REF!</definedName>
    <definedName name="SESEAM" hidden="1">#REF!</definedName>
    <definedName name="SIN.bank" localSheetId="3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SIN.bank" localSheetId="4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SIN.bank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SpecialPrice" hidden="1">#REF!</definedName>
    <definedName name="ssssssss" localSheetId="3" hidden="1">{"'Sheet1'!$L$16"}</definedName>
    <definedName name="ssssssss" localSheetId="4" hidden="1">{"'Sheet1'!$L$16"}</definedName>
    <definedName name="ssssssss" hidden="1">{"'Sheet1'!$L$16"}</definedName>
    <definedName name="style" localSheetId="3">#REF!</definedName>
    <definedName name="style" localSheetId="5">#REF!</definedName>
    <definedName name="style">#REF!</definedName>
    <definedName name="sy" hidden="1">#REF!</definedName>
    <definedName name="T" hidden="1">#REF!</definedName>
    <definedName name="tbl_ProdInfo" hidden="1">#REF!</definedName>
    <definedName name="TextRefCopyRangeCount" hidden="1">21</definedName>
    <definedName name="TI" hidden="1">#N/A</definedName>
    <definedName name="TOUT" localSheetId="3" hidden="1">{#N/A,#N/A,TRUE,"I_S";#N/A,#N/A,TRUE,"Valvert";#N/A,#N/A,TRUE,"B_S";#N/A,#N/A,TRUE,"F_F";#N/A,#N/A,TRUE,"12.00";#N/A,#N/A,TRUE,"12.20";#N/A,#N/A,TRUE,"12.30";#N/A,#N/A,TRUE,"14.00";#N/A,#N/A,TRUE,"14.10";#N/A,#N/A,TRUE,"15.00";#N/A,#N/A,TRUE,"15.10";#N/A,#N/A,TRUE,"20.00";#N/A,#N/A,TRUE,"20.10";#N/A,#N/A,TRUE,"20.70";#N/A,#N/A,TRUE,"20.80";#N/A,#N/A,TRUE,"22.10";#N/A,#N/A,TRUE,"22.15";#N/A,#N/A,TRUE,"23.30";#N/A,#N/A,TRUE,"27.10";#N/A,#N/A,TRUE,"30.00";#N/A,#N/A,TRUE,"30.10";#N/A,#N/A,TRUE,"31.00";#N/A,#N/A,TRUE,"31.10";#N/A,#N/A,TRUE,"33.00";#N/A,#N/A,TRUE,"34.00";#N/A,#N/A,TRUE,"34.10";#N/A,#N/A,TRUE,"34.20";#N/A,#N/A,TRUE,"34.25";#N/A,#N/A,TRUE,"37.10";#N/A,#N/A,TRUE,"38.00";#N/A,#N/A,TRUE,"TA-101&amp;2";#N/A,#N/A,TRUE,"TA-105";#N/A,#N/A,TRUE,"TA-111&amp;12";#N/A,#N/A,TRUE,"TA-115";#N/A,#N/A,TRUE,"Computer"}</definedName>
    <definedName name="TOUT" localSheetId="4" hidden="1">{#N/A,#N/A,TRUE,"I_S";#N/A,#N/A,TRUE,"Valvert";#N/A,#N/A,TRUE,"B_S";#N/A,#N/A,TRUE,"F_F";#N/A,#N/A,TRUE,"12.00";#N/A,#N/A,TRUE,"12.20";#N/A,#N/A,TRUE,"12.30";#N/A,#N/A,TRUE,"14.00";#N/A,#N/A,TRUE,"14.10";#N/A,#N/A,TRUE,"15.00";#N/A,#N/A,TRUE,"15.10";#N/A,#N/A,TRUE,"20.00";#N/A,#N/A,TRUE,"20.10";#N/A,#N/A,TRUE,"20.70";#N/A,#N/A,TRUE,"20.80";#N/A,#N/A,TRUE,"22.10";#N/A,#N/A,TRUE,"22.15";#N/A,#N/A,TRUE,"23.30";#N/A,#N/A,TRUE,"27.10";#N/A,#N/A,TRUE,"30.00";#N/A,#N/A,TRUE,"30.10";#N/A,#N/A,TRUE,"31.00";#N/A,#N/A,TRUE,"31.10";#N/A,#N/A,TRUE,"33.00";#N/A,#N/A,TRUE,"34.00";#N/A,#N/A,TRUE,"34.10";#N/A,#N/A,TRUE,"34.20";#N/A,#N/A,TRUE,"34.25";#N/A,#N/A,TRUE,"37.10";#N/A,#N/A,TRUE,"38.00";#N/A,#N/A,TRUE,"TA-101&amp;2";#N/A,#N/A,TRUE,"TA-105";#N/A,#N/A,TRUE,"TA-111&amp;12";#N/A,#N/A,TRUE,"TA-115";#N/A,#N/A,TRUE,"Computer"}</definedName>
    <definedName name="TOUT" hidden="1">{#N/A,#N/A,TRUE,"I_S";#N/A,#N/A,TRUE,"Valvert";#N/A,#N/A,TRUE,"B_S";#N/A,#N/A,TRUE,"F_F";#N/A,#N/A,TRUE,"12.00";#N/A,#N/A,TRUE,"12.20";#N/A,#N/A,TRUE,"12.30";#N/A,#N/A,TRUE,"14.00";#N/A,#N/A,TRUE,"14.10";#N/A,#N/A,TRUE,"15.00";#N/A,#N/A,TRUE,"15.10";#N/A,#N/A,TRUE,"20.00";#N/A,#N/A,TRUE,"20.10";#N/A,#N/A,TRUE,"20.70";#N/A,#N/A,TRUE,"20.80";#N/A,#N/A,TRUE,"22.10";#N/A,#N/A,TRUE,"22.15";#N/A,#N/A,TRUE,"23.30";#N/A,#N/A,TRUE,"27.10";#N/A,#N/A,TRUE,"30.00";#N/A,#N/A,TRUE,"30.10";#N/A,#N/A,TRUE,"31.00";#N/A,#N/A,TRUE,"31.10";#N/A,#N/A,TRUE,"33.00";#N/A,#N/A,TRUE,"34.00";#N/A,#N/A,TRUE,"34.10";#N/A,#N/A,TRUE,"34.20";#N/A,#N/A,TRUE,"34.25";#N/A,#N/A,TRUE,"37.10";#N/A,#N/A,TRUE,"38.00";#N/A,#N/A,TRUE,"TA-101&amp;2";#N/A,#N/A,TRUE,"TA-105";#N/A,#N/A,TRUE,"TA-111&amp;12";#N/A,#N/A,TRUE,"TA-115";#N/A,#N/A,TRUE,"Computer"}</definedName>
    <definedName name="TRANG" localSheetId="3" hidden="1">{"'Sheet1'!$L$16"}</definedName>
    <definedName name="TRANG" localSheetId="4" hidden="1">{"'Sheet1'!$L$16"}</definedName>
    <definedName name="TRANG" hidden="1">{"'Sheet1'!$L$16"}</definedName>
    <definedName name="ttteerw" localSheetId="3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ttteerw" localSheetId="4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ttteerw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TU" localSheetId="3" hidden="1">{#N/A,#N/A,FALSE,"Aging Summary";#N/A,#N/A,FALSE,"Ratio Analysis";#N/A,#N/A,FALSE,"Test 120 Day Accts";#N/A,#N/A,FALSE,"Tickmarks"}</definedName>
    <definedName name="TU" localSheetId="4" hidden="1">{#N/A,#N/A,FALSE,"Aging Summary";#N/A,#N/A,FALSE,"Ratio Analysis";#N/A,#N/A,FALSE,"Test 120 Day Accts";#N/A,#N/A,FALSE,"Tickmarks"}</definedName>
    <definedName name="TU" hidden="1">{#N/A,#N/A,FALSE,"Aging Summary";#N/A,#N/A,FALSE,"Ratio Analysis";#N/A,#N/A,FALSE,"Test 120 Day Accts";#N/A,#N/A,FALSE,"Tickmarks"}</definedName>
    <definedName name="U" hidden="1">#REF!</definedName>
    <definedName name="UH" localSheetId="3" hidden="1">{#N/A,#N/A,FALSE,"Aging Summary";#N/A,#N/A,FALSE,"Ratio Analysis";#N/A,#N/A,FALSE,"Test 120 Day Accts";#N/A,#N/A,FALSE,"Tickmarks"}</definedName>
    <definedName name="UH" localSheetId="4" hidden="1">{#N/A,#N/A,FALSE,"Aging Summary";#N/A,#N/A,FALSE,"Ratio Analysis";#N/A,#N/A,FALSE,"Test 120 Day Accts";#N/A,#N/A,FALSE,"Tickmarks"}</definedName>
    <definedName name="UH" hidden="1">{#N/A,#N/A,FALSE,"Aging Summary";#N/A,#N/A,FALSE,"Ratio Analysis";#N/A,#N/A,FALSE,"Test 120 Day Accts";#N/A,#N/A,FALSE,"Tickmarks"}</definedName>
    <definedName name="WAFORD" localSheetId="3">#REF!</definedName>
    <definedName name="WAFORD" localSheetId="5">#REF!</definedName>
    <definedName name="WAFORD" localSheetId="4">#REF!</definedName>
    <definedName name="WAFORD">#REF!</definedName>
    <definedName name="WP" localSheetId="3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WP" localSheetId="4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WP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localSheetId="4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BAOCAO." localSheetId="3" hidden="1">{#N/A,#N/A,FALSE,"sum";#N/A,#N/A,FALSE,"MARTV";#N/A,#N/A,FALSE,"APRTV"}</definedName>
    <definedName name="wrn.BAOCAO." localSheetId="4" hidden="1">{#N/A,#N/A,FALSE,"sum";#N/A,#N/A,FALSE,"MARTV";#N/A,#N/A,FALSE,"APRTV"}</definedName>
    <definedName name="wrn.BAOCAO." hidden="1">{#N/A,#N/A,FALSE,"sum";#N/A,#N/A,FALSE,"MARTV";#N/A,#N/A,FALSE,"APRTV"}</definedName>
    <definedName name="wrn.chi._.tiÆt." localSheetId="3" hidden="1">{#N/A,#N/A,FALSE,"Chi tiÆt"}</definedName>
    <definedName name="wrn.chi._.tiÆt." localSheetId="4" hidden="1">{#N/A,#N/A,FALSE,"Chi tiÆt"}</definedName>
    <definedName name="wrn.chi._.tiÆt." hidden="1">{#N/A,#N/A,FALSE,"Chi tiÆt"}</definedName>
    <definedName name="wrn.Report." localSheetId="3" hidden="1">{"Offgrid",#N/A,FALSE,"OFFGRID";"Region",#N/A,FALSE,"REGION";"Offgrid -2",#N/A,FALSE,"OFFGRID";"WTP",#N/A,FALSE,"WTP";"WTP -2",#N/A,FALSE,"WTP";"Project",#N/A,FALSE,"PROJECT";"Summary -2",#N/A,FALSE,"SUMMARY"}</definedName>
    <definedName name="wrn.Report." localSheetId="4" hidden="1">{"Offgrid",#N/A,FALSE,"OFFGRID";"Region",#N/A,FALSE,"REGION";"Offgrid -2",#N/A,FALSE,"OFFGRID";"WTP",#N/A,FALSE,"WTP";"WTP -2",#N/A,FALSE,"WTP";"Project",#N/A,FALSE,"PROJECT";"Summary -2",#N/A,FALSE,"SUMMARY"}</definedName>
    <definedName name="wrn.Report." hidden="1">{"Offgrid",#N/A,FALSE,"OFFGRID";"Region",#N/A,FALSE,"REGION";"Offgrid -2",#N/A,FALSE,"OFFGRID";"WTP",#N/A,FALSE,"WTP";"WTP -2",#N/A,FALSE,"WTP";"Project",#N/A,FALSE,"PROJECT";"Summary -2",#N/A,FALSE,"SUMMARY"}</definedName>
    <definedName name="wrn.Total." localSheetId="3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wrn.Total." localSheetId="4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wrn.Total.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wrn.tout." localSheetId="3" hidden="1">{#N/A,#N/A,FALSE,"I_S";#N/A,#N/A,FALSE,"B_S";#N/A,#N/A,FALSE,"F_F"}</definedName>
    <definedName name="wrn.tout." localSheetId="4" hidden="1">{#N/A,#N/A,FALSE,"I_S";#N/A,#N/A,FALSE,"B_S";#N/A,#N/A,FALSE,"F_F"}</definedName>
    <definedName name="wrn.tout." hidden="1">{#N/A,#N/A,FALSE,"I_S";#N/A,#N/A,FALSE,"B_S";#N/A,#N/A,FALSE,"F_F"}</definedName>
    <definedName name="wrn.vd." localSheetId="3" hidden="1">{#N/A,#N/A,TRUE,"BT M200 da 10x20"}</definedName>
    <definedName name="wrn.vd." localSheetId="4" hidden="1">{#N/A,#N/A,TRUE,"BT M200 da 10x20"}</definedName>
    <definedName name="wrn.vd." hidden="1">{#N/A,#N/A,TRUE,"BT M200 da 10x20"}</definedName>
    <definedName name="wrn.Working._.Capital." localSheetId="3" hidden="1">{#N/A,#N/A,FALSE,"Gesamt";#N/A,#N/A,FALSE,"Ree KG";#N/A,#N/A,FALSE,"Ree Inter";#N/A,#N/A,FALSE,"BTM";#N/A,#N/A,FALSE,"GmbH";#N/A,#N/A,FALSE,"Sonstige"}</definedName>
    <definedName name="wrn.Working._.Capital." localSheetId="4" hidden="1">{#N/A,#N/A,FALSE,"Gesamt";#N/A,#N/A,FALSE,"Ree KG";#N/A,#N/A,FALSE,"Ree Inter";#N/A,#N/A,FALSE,"BTM";#N/A,#N/A,FALSE,"GmbH";#N/A,#N/A,FALSE,"Sonstige"}</definedName>
    <definedName name="wrn.Working._.Capital." hidden="1">{#N/A,#N/A,FALSE,"Gesamt";#N/A,#N/A,FALSE,"Ree KG";#N/A,#N/A,FALSE,"Ree Inter";#N/A,#N/A,FALSE,"BTM";#N/A,#N/A,FALSE,"GmbH";#N/A,#N/A,FALSE,"Sonstige"}</definedName>
    <definedName name="wrnf.report" localSheetId="3" hidden="1">{"Offgrid",#N/A,FALSE,"OFFGRID";"Region",#N/A,FALSE,"REGION";"Offgrid -2",#N/A,FALSE,"OFFGRID";"WTP",#N/A,FALSE,"WTP";"WTP -2",#N/A,FALSE,"WTP";"Project",#N/A,FALSE,"PROJECT";"Summary -2",#N/A,FALSE,"SUMMARY"}</definedName>
    <definedName name="wrnf.report" localSheetId="4" hidden="1">{"Offgrid",#N/A,FALSE,"OFFGRID";"Region",#N/A,FALSE,"REGION";"Offgrid -2",#N/A,FALSE,"OFFGRID";"WTP",#N/A,FALSE,"WTP";"WTP -2",#N/A,FALSE,"WTP";"Project",#N/A,FALSE,"PROJECT";"Summary -2",#N/A,FALSE,"SUMMARY"}</definedName>
    <definedName name="wrnf.report" hidden="1">{"Offgrid",#N/A,FALSE,"OFFGRID";"Region",#N/A,FALSE,"REGION";"Offgrid -2",#N/A,FALSE,"OFFGRID";"WTP",#N/A,FALSE,"WTP";"WTP -2",#N/A,FALSE,"WTP";"Project",#N/A,FALSE,"PROJECT";"Summary -2",#N/A,FALSE,"SUMMARY"}</definedName>
    <definedName name="wrrwrw" localSheetId="3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wrrwrw" localSheetId="4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wrrwrw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ww" localSheetId="3" hidden="1">{#N/A,#N/A,FALSE,"Aging Summary";#N/A,#N/A,FALSE,"Ratio Analysis";#N/A,#N/A,FALSE,"Test 120 Day Accts";#N/A,#N/A,FALSE,"Tickmarks"}</definedName>
    <definedName name="ww" localSheetId="4" hidden="1">{#N/A,#N/A,FALSE,"Aging Summary";#N/A,#N/A,FALSE,"Ratio Analysis";#N/A,#N/A,FALSE,"Test 120 Day Accts";#N/A,#N/A,FALSE,"Tickmarks"}</definedName>
    <definedName name="ww" hidden="1">{#N/A,#N/A,FALSE,"Aging Summary";#N/A,#N/A,FALSE,"Ratio Analysis";#N/A,#N/A,FALSE,"Test 120 Day Accts";#N/A,#N/A,FALSE,"Tickmarks"}</definedName>
    <definedName name="www" localSheetId="3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www" localSheetId="4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www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xls" localSheetId="3" hidden="1">{"'Sheet1'!$L$16"}</definedName>
    <definedName name="xls" localSheetId="4" hidden="1">{"'Sheet1'!$L$16"}</definedName>
    <definedName name="xls" hidden="1">{"'Sheet1'!$L$16"}</definedName>
    <definedName name="xx" localSheetId="3" hidden="1">{#N/A,#N/A,FALSE,"Aging Summary";#N/A,#N/A,FALSE,"Ratio Analysis";#N/A,#N/A,FALSE,"Test 120 Day Accts";#N/A,#N/A,FALSE,"Tickmarks"}</definedName>
    <definedName name="xx" localSheetId="4" hidden="1">{#N/A,#N/A,FALSE,"Aging Summary";#N/A,#N/A,FALSE,"Ratio Analysis";#N/A,#N/A,FALSE,"Test 120 Day Accts";#N/A,#N/A,FALSE,"Tickmarks"}</definedName>
    <definedName name="xx" hidden="1">{#N/A,#N/A,FALSE,"Aging Summary";#N/A,#N/A,FALSE,"Ratio Analysis";#N/A,#N/A,FALSE,"Test 120 Day Accts";#N/A,#N/A,FALSE,"Tickmarks"}</definedName>
    <definedName name="xxx" localSheetId="3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xxx" localSheetId="4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xxx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xxxxxxxxxx" localSheetId="3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xxxxxxxxxx" localSheetId="4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xxxxxxxxxx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yxc" localSheetId="3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yxc" localSheetId="4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  <definedName name="yxc" hidden="1">{#N/A,#N/A,FALSE,"1998_SK_DB2";#N/A,#N/A,FALSE,"1999_SK_DB2";#N/A,#N/A,FALSE,"2000_SK_DB2";#N/A,#N/A,FALSE,"SK_VE";#N/A,#N/A,FALSE,"1998_CZ_DB2";#N/A,#N/A,FALSE,"1999_CZ_DB2";#N/A,#N/A,FALSE,"2000_CZ_DB2";#N/A,#N/A,FALSE,"CZ_VE";#N/A,#N/A,FALSE,"1998_XX_DB2";#N/A,#N/A,FALSE,"1999_XX_DB2";#N/A,#N/A,FALSE,"2000_XX_DB2";#N/A,#N/A,FALSE,"XX_VE";#N/A,#N/A,FALSE,"SoKo";#N/A,#N/A,FALSE,"SoErg";#N/A,#N/A,FALSE,"Kon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33" l="1"/>
  <c r="A17" i="33"/>
  <c r="A13" i="33"/>
  <c r="A11" i="33"/>
  <c r="K36" i="32" l="1"/>
  <c r="M36" i="32" s="1"/>
  <c r="O36" i="32" s="1"/>
  <c r="H36" i="32"/>
  <c r="H30" i="32" l="1"/>
  <c r="L35" i="32"/>
  <c r="M19" i="32"/>
  <c r="L19" i="32"/>
  <c r="K19" i="32"/>
  <c r="J19" i="32"/>
  <c r="I19" i="32"/>
  <c r="J56" i="32" l="1"/>
  <c r="I56" i="32"/>
  <c r="H56" i="32"/>
  <c r="G56" i="32"/>
  <c r="F56" i="32"/>
  <c r="E56" i="32"/>
  <c r="D56" i="32"/>
  <c r="H19" i="32" l="1"/>
  <c r="A37" i="33" l="1"/>
  <c r="B37" i="33"/>
  <c r="H47" i="32"/>
  <c r="P18" i="32"/>
  <c r="L20" i="32"/>
  <c r="J20" i="32"/>
  <c r="I20" i="32"/>
  <c r="H20" i="32"/>
  <c r="C20" i="32"/>
  <c r="G19" i="32" l="1"/>
  <c r="C18" i="44"/>
  <c r="K20" i="32"/>
  <c r="M20" i="32"/>
  <c r="D19" i="32"/>
  <c r="G20" i="32" l="1"/>
  <c r="P20" i="32" s="1"/>
  <c r="P19" i="32"/>
  <c r="B6" i="33"/>
  <c r="G23" i="32" l="1"/>
  <c r="I23" i="32"/>
  <c r="H23" i="32"/>
  <c r="J23" i="32"/>
  <c r="K23" i="32"/>
  <c r="L23" i="32"/>
  <c r="C71" i="32" l="1"/>
  <c r="C19" i="32"/>
  <c r="D20" i="32" l="1"/>
  <c r="M23" i="32" l="1"/>
  <c r="P23" i="32" s="1"/>
  <c r="K37" i="32" s="1"/>
  <c r="B27" i="32"/>
  <c r="K35" i="32" l="1"/>
  <c r="M35" i="32" s="1"/>
  <c r="G28" i="32"/>
  <c r="G29" i="32" s="1"/>
  <c r="I29" i="32" s="1"/>
  <c r="J29" i="32" s="1"/>
  <c r="M29" i="32" s="1"/>
  <c r="B16" i="33"/>
  <c r="A15" i="33"/>
  <c r="B28" i="33"/>
  <c r="A28" i="33"/>
  <c r="B30" i="33"/>
  <c r="A30" i="33"/>
  <c r="B26" i="33" l="1"/>
  <c r="D70" i="32"/>
  <c r="E70" i="32"/>
  <c r="F70" i="32"/>
  <c r="G70" i="32"/>
  <c r="H70" i="32"/>
  <c r="I70" i="32"/>
  <c r="C70" i="32"/>
  <c r="H44" i="32" l="1"/>
  <c r="H45" i="32" s="1"/>
  <c r="I71" i="32" l="1"/>
  <c r="G30" i="32"/>
  <c r="I30" i="32" s="1"/>
  <c r="M30" i="32" s="1"/>
  <c r="C19" i="44" l="1"/>
  <c r="B35" i="33" l="1"/>
  <c r="B32" i="33"/>
  <c r="A35" i="33"/>
  <c r="A32" i="33"/>
  <c r="A26" i="33"/>
  <c r="B24" i="33"/>
  <c r="A24" i="33"/>
  <c r="B22" i="33"/>
  <c r="A22" i="33"/>
  <c r="L46" i="32"/>
  <c r="L41" i="32"/>
  <c r="H48" i="32"/>
  <c r="H46" i="32"/>
  <c r="H43" i="32"/>
  <c r="H42" i="32"/>
  <c r="H41" i="32"/>
  <c r="C17" i="44"/>
  <c r="G8" i="44"/>
  <c r="G6" i="44"/>
  <c r="D8" i="44"/>
  <c r="L48" i="32" l="1"/>
  <c r="L47" i="32"/>
  <c r="B11" i="33" l="1"/>
  <c r="H71" i="32" l="1"/>
  <c r="D71" i="32"/>
  <c r="G71" i="32"/>
  <c r="E71" i="32"/>
  <c r="F71" i="32"/>
  <c r="J71" i="32" l="1"/>
  <c r="A19" i="33"/>
  <c r="H37" i="32"/>
  <c r="B19" i="33"/>
  <c r="B28" i="32" l="1"/>
  <c r="A8" i="33"/>
  <c r="B4" i="33"/>
  <c r="B3" i="33"/>
  <c r="B2" i="33"/>
  <c r="H35" i="32"/>
  <c r="B7" i="33" l="1"/>
  <c r="B54" i="32"/>
  <c r="F35" i="32"/>
  <c r="B15" i="33" s="1"/>
  <c r="M37" i="32" l="1"/>
  <c r="O37" i="32" s="1"/>
  <c r="K42" i="32"/>
  <c r="K45" i="32"/>
  <c r="K44" i="32"/>
  <c r="K43" i="32"/>
  <c r="K41" i="32"/>
  <c r="I28" i="32"/>
  <c r="J28" i="32" s="1"/>
  <c r="B5" i="33"/>
  <c r="O35" i="32"/>
  <c r="M45" i="32" l="1"/>
  <c r="O45" i="32" s="1"/>
  <c r="K47" i="32"/>
  <c r="M28" i="32"/>
  <c r="M47" i="32" l="1"/>
  <c r="O47" i="32" s="1"/>
  <c r="M41" i="32"/>
  <c r="O41" i="32" s="1"/>
  <c r="M42" i="32" l="1"/>
  <c r="O42" i="32" s="1"/>
  <c r="M44" i="32"/>
  <c r="O44" i="32" s="1"/>
  <c r="K46" i="32" l="1"/>
  <c r="M43" i="32"/>
  <c r="O43" i="32" s="1"/>
  <c r="K48" i="32" l="1"/>
  <c r="M48" i="32" s="1"/>
  <c r="O48" i="32" s="1"/>
  <c r="M46" i="32"/>
  <c r="O46" i="32" s="1"/>
</calcChain>
</file>

<file path=xl/sharedStrings.xml><?xml version="1.0" encoding="utf-8"?>
<sst xmlns="http://schemas.openxmlformats.org/spreadsheetml/2006/main" count="493" uniqueCount="340">
  <si>
    <t>Mã số:</t>
  </si>
  <si>
    <t>Lần ban hành:</t>
  </si>
  <si>
    <t>Số trang</t>
  </si>
  <si>
    <t>STT</t>
  </si>
  <si>
    <t>01</t>
  </si>
  <si>
    <t>LOẠI MẪU</t>
  </si>
  <si>
    <t>LOẠI HÀNG</t>
  </si>
  <si>
    <t>TÊN KHÁCH HÀNG</t>
  </si>
  <si>
    <t>MÙA</t>
  </si>
  <si>
    <t>MÃ HÀNG</t>
  </si>
  <si>
    <t>TÊN HÀNG</t>
  </si>
  <si>
    <t>BIỂU MẪU - TỔNG HỢP PHÁT TRIỂN MẪU</t>
  </si>
  <si>
    <t>NGÀY KHÁCH CẦN</t>
  </si>
  <si>
    <t>NGÀY DỰ KIẾN GỬI MẪU</t>
  </si>
  <si>
    <t>NGÀY THỰC GỬI</t>
  </si>
  <si>
    <t>NGÀY KHÁCH GÓP Ý</t>
  </si>
  <si>
    <t>GÓP Ý CỦA KHÁCH VỀ MẪU</t>
  </si>
  <si>
    <t>MER.QT-1.BM.01</t>
  </si>
  <si>
    <t>TOTAL :</t>
  </si>
  <si>
    <t>SKU</t>
  </si>
  <si>
    <t>COLOR</t>
  </si>
  <si>
    <t>SEASON:</t>
  </si>
  <si>
    <t>DROP:</t>
  </si>
  <si>
    <t>CUTTING DOCKET</t>
  </si>
  <si>
    <t xml:space="preserve">JOB NUMBER:  </t>
  </si>
  <si>
    <t xml:space="preserve">STYLE NUMBER: </t>
  </si>
  <si>
    <t xml:space="preserve">STYLE NAME : </t>
  </si>
  <si>
    <t>TÊN HÀNG:</t>
  </si>
  <si>
    <t>NGÀY CẤP:</t>
  </si>
  <si>
    <t>VẢI CHÍNH:</t>
  </si>
  <si>
    <t>NGÀY GIAO HÀNG:</t>
  </si>
  <si>
    <t xml:space="preserve">THÀNH PHẦN VẢI: </t>
  </si>
  <si>
    <t>KHỔ VẢI:</t>
  </si>
  <si>
    <t xml:space="preserve">Xí nghiệp: </t>
  </si>
  <si>
    <t>UN-AVAILABLE</t>
  </si>
  <si>
    <t>KHÁCH HÀNG:</t>
  </si>
  <si>
    <t>SIZE:</t>
  </si>
  <si>
    <t>TOTAL</t>
  </si>
  <si>
    <t xml:space="preserve">ORDER CUT </t>
  </si>
  <si>
    <t>GRAND TOTAL: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</si>
  <si>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</si>
  <si>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</si>
  <si>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</si>
  <si>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</si>
  <si>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</si>
  <si>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</si>
  <si>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>SỐ LƯỢNG THEO ĐỊNH MỨC  (NET)</t>
  </si>
  <si>
    <t>LỖI VẢI (DEFECT)</t>
  </si>
  <si>
    <t>SỐ LƯỢNG CẦN CẤP CHO TEST IN</t>
  </si>
  <si>
    <t>SỐ LƯỢNG CẦN CẤP CHO TỔ CẮT (GROSS)</t>
  </si>
  <si>
    <t xml:space="preserve">GHI CHÚ / CODE VẢI </t>
  </si>
  <si>
    <t xml:space="preserve">PHẦN B : PHỤ LIỆU </t>
  </si>
  <si>
    <t>PHỤ LIỆU</t>
  </si>
  <si>
    <t>MÀU PHỤ LIỆU</t>
  </si>
  <si>
    <t>CODE MÀU</t>
  </si>
  <si>
    <t>MÀU VẢI</t>
  </si>
  <si>
    <t>SỐ LƯỢNG ĐH</t>
  </si>
  <si>
    <t xml:space="preserve">ĐỊNH MỨC </t>
  </si>
  <si>
    <t>SỐ LƯỢNG THEO ĐM</t>
  </si>
  <si>
    <t>HAO HỤT</t>
  </si>
  <si>
    <t xml:space="preserve">SỐ LƯỢNG CẤP </t>
  </si>
  <si>
    <t>GHI CHÚ</t>
  </si>
  <si>
    <t>PHẦN E : HÌNH</t>
  </si>
  <si>
    <t xml:space="preserve">XUẤT NGÀY </t>
  </si>
  <si>
    <t>PHẦN D : IN / THÊU / WASH</t>
  </si>
  <si>
    <t>CHẤT LƯỢNG VÀ KÍCH THƯỚC</t>
  </si>
  <si>
    <t>03/03</t>
  </si>
  <si>
    <t xml:space="preserve">PHẦN F: LƯU Ý </t>
  </si>
  <si>
    <t>MER.QT-1.BM.2</t>
  </si>
  <si>
    <t>BLACK</t>
  </si>
  <si>
    <t>VẢI CHÍNH</t>
  </si>
  <si>
    <t>CUỘN</t>
  </si>
  <si>
    <t xml:space="preserve">VẢI CHÍNH </t>
  </si>
  <si>
    <t>THÀNH PHẦN</t>
  </si>
  <si>
    <t>CÁC BƯỚC ĐÓNG HÀNG CHO CEROMONY OF ROSES</t>
  </si>
  <si>
    <t>T SHIRT</t>
  </si>
  <si>
    <t>B1: THÂN TRƯỚC</t>
  </si>
  <si>
    <t>B2: THÂN SAU</t>
  </si>
  <si>
    <t>B3: LÓT MỘT LỚP GIẤY CHỐNG ẨM KÍCH A4, SAU ĐÓ GẤP 2 SƯỜN ÁO+TAY</t>
  </si>
  <si>
    <t>B4: GẤP ĐÔI THÂN ÁO</t>
  </si>
  <si>
    <t xml:space="preserve">HOODIE </t>
  </si>
  <si>
    <t>B3: ĐẶT GIẤY CHỐNG ẨM KÍCH A4 LÊN THÂN SAU, GẤP 2 TAY ÁO+NÓN</t>
  </si>
  <si>
    <t>B4: GẤP ĐÔI ÁO
(MẶT TRƯỚC + MẶT SAU)</t>
  </si>
  <si>
    <t>LS TEE</t>
  </si>
  <si>
    <t>MER.QT-4.BM4</t>
  </si>
  <si>
    <t>02</t>
  </si>
  <si>
    <t>01/01</t>
  </si>
  <si>
    <t>PP MEETING DATE</t>
  </si>
  <si>
    <t xml:space="preserve">BUYER </t>
  </si>
  <si>
    <t>SEASON</t>
  </si>
  <si>
    <t xml:space="preserve">STYLE(s)# </t>
  </si>
  <si>
    <t>ITEM</t>
  </si>
  <si>
    <t>NO.</t>
  </si>
  <si>
    <t>CONTENT</t>
  </si>
  <si>
    <t>ISSUE</t>
  </si>
  <si>
    <t>PIC &amp;
SIGNATURE</t>
  </si>
  <si>
    <r>
      <t xml:space="preserve">METHOD &amp; DATE
</t>
    </r>
    <r>
      <rPr>
        <b/>
        <sz val="8"/>
        <rFont val="Muli"/>
      </rPr>
      <t>FOR HANDLING ISSUE</t>
    </r>
  </si>
  <si>
    <t>Fabric</t>
  </si>
  <si>
    <t>Trims and Accessories</t>
  </si>
  <si>
    <t>Pattern &amp; Marker</t>
  </si>
  <si>
    <t>Cutting</t>
  </si>
  <si>
    <t>Technical Garment Construction</t>
  </si>
  <si>
    <t>Operation and Attachments</t>
  </si>
  <si>
    <t>Printting</t>
  </si>
  <si>
    <t>Embroidery</t>
  </si>
  <si>
    <t>Washing</t>
  </si>
  <si>
    <t>Packing</t>
  </si>
  <si>
    <t>VỆ SINH CÔNG NGHIỆP SẠCH SẼ
ĐÓNG GÓI THEO QUY CÁCH ĐÓNG GÓI ĐÍNH KÈM</t>
  </si>
  <si>
    <r>
      <t xml:space="preserve">THE MEETING HOST (Merchandiser)
</t>
    </r>
    <r>
      <rPr>
        <i/>
        <sz val="12"/>
        <rFont val="Muli"/>
      </rPr>
      <t>Full name &amp; signature</t>
    </r>
  </si>
  <si>
    <r>
      <t xml:space="preserve">OTHER COMMENTS 
</t>
    </r>
    <r>
      <rPr>
        <i/>
        <sz val="12"/>
        <rFont val="Muli"/>
      </rPr>
      <t>Note &amp; signature</t>
    </r>
  </si>
  <si>
    <t>VẢI ĐÃ NHẬP KHO</t>
  </si>
  <si>
    <t>CẤP RẬP ĐỊNH VỊ IN THÂN TRƯỚC, THÂN SAU</t>
  </si>
  <si>
    <t>MAY THEO MẪU PROTO CHUYỂN KÈM TÁC NGHIỆP</t>
  </si>
  <si>
    <t xml:space="preserve">PCS </t>
  </si>
  <si>
    <r>
      <t>WASH:</t>
    </r>
    <r>
      <rPr>
        <sz val="28"/>
        <rFont val="Muli"/>
      </rPr>
      <t xml:space="preserve"> </t>
    </r>
  </si>
  <si>
    <t>X</t>
  </si>
  <si>
    <r>
      <t>IN :</t>
    </r>
    <r>
      <rPr>
        <b/>
        <sz val="30"/>
        <rFont val="Muli"/>
      </rPr>
      <t xml:space="preserve"> </t>
    </r>
  </si>
  <si>
    <t>THÊU</t>
  </si>
  <si>
    <t>DUYỆT HÌNH IN THEO</t>
  </si>
  <si>
    <t>THÔNG TIN ĐỊNH VỊ HÌNH IN</t>
  </si>
  <si>
    <t>MER: HIỆP/BÍCH</t>
  </si>
  <si>
    <t>PHẦN A : VẢI</t>
  </si>
  <si>
    <t xml:space="preserve">   </t>
  </si>
  <si>
    <t>MÉT</t>
  </si>
  <si>
    <t>PCS</t>
  </si>
  <si>
    <t>SỐ LƯỢNG CẦN CẤP CHO TEST OUTSOURCING</t>
  </si>
  <si>
    <t>RIB 1X1 260GSM 100% COTTON</t>
  </si>
  <si>
    <t>BLACK 1500</t>
  </si>
  <si>
    <t>WHITE</t>
  </si>
  <si>
    <t>CẮT THEO SƠ ĐỒ ĐỊNH VỊ IN ROLL</t>
  </si>
  <si>
    <t>PHẦN C : PHỤ LIỆU ĐÓNG GÓI</t>
  </si>
  <si>
    <t>BIG POLY BAG 100X120</t>
  </si>
  <si>
    <t>CLEAR</t>
  </si>
  <si>
    <t>GIẤY CHỐNG ẨM A4</t>
  </si>
  <si>
    <t>THÙNG CARTON 60X40X30CM</t>
  </si>
  <si>
    <t>NATURAL</t>
  </si>
  <si>
    <t>TẤM LÓT THÙNG</t>
  </si>
  <si>
    <t>ĐÓNG TRONG MỖI THÙNG CARTON</t>
  </si>
  <si>
    <t>SỬ DỤNG GIẤY CHỐNG ẨM TRONG TỪNG SẢN PHẨM</t>
  </si>
  <si>
    <t>GHI ĐẦY ĐỦ THÔNG TIN BÊN NGOÀI THÙNG</t>
  </si>
  <si>
    <t>BỎ VÀO DƯỚI ĐÁY VÀ TRÊN MẶT THÙNG</t>
  </si>
  <si>
    <t>-CÁCH MAY THEO NHƯ TÀI LIỆU ĐÍNH KÈM</t>
  </si>
  <si>
    <t xml:space="preserve">-CÁCH GẮN NHÃN PHẢI NHƯ TÀI LIỆU YÊU CẦU </t>
  </si>
  <si>
    <t>-SỐ LƯỢNG NHÃN SIZE NHƯ SAU :</t>
  </si>
  <si>
    <t>SIZE</t>
  </si>
  <si>
    <t>SỐ LƯỢNG</t>
  </si>
  <si>
    <t>LƯU Ý :</t>
  </si>
  <si>
    <t>BÊN NGOÀI THÙNG PHẢI GHI CHÚ ĐẦY ĐỦ THÔNG TIN THEO LAYOUT YÊU CẦU</t>
  </si>
  <si>
    <t>KHÔNG ỦI TRÊN HÌNH IN</t>
  </si>
  <si>
    <t>KHÔNG ỦI SƯỜN TAY ( KHÔNG CÓ NẾP GẤP Ở SƯỜN)</t>
  </si>
  <si>
    <r>
      <t xml:space="preserve">B6: </t>
    </r>
    <r>
      <rPr>
        <b/>
        <sz val="11"/>
        <color rgb="FFFF0000"/>
        <rFont val="Muli"/>
      </rPr>
      <t>BỎ VÀO THÙNG KHÔNG DÙNG DÂY SATIN.</t>
    </r>
  </si>
  <si>
    <t>SS TEE</t>
  </si>
  <si>
    <t>MR BEAST</t>
  </si>
  <si>
    <t>SINGLE 190GSM 100% COTTON</t>
  </si>
  <si>
    <t>100% COTTON</t>
  </si>
  <si>
    <t>BROWN</t>
  </si>
  <si>
    <t>NỀN NÂU CHỮ XÁM</t>
  </si>
  <si>
    <t>BARCODE STICKER</t>
  </si>
  <si>
    <t>SIZE ART NHÃN CỔ TRONG</t>
  </si>
  <si>
    <t>MỖI ÁO BỎ VÀO MỖI BAO</t>
  </si>
  <si>
    <t>B5: BỎ VÀO BAO POLY BAG</t>
  </si>
  <si>
    <r>
      <rPr>
        <b/>
        <u/>
        <sz val="22"/>
        <color rgb="FFFF0000"/>
        <rFont val="Muli"/>
      </rPr>
      <t>LƯU Ý:</t>
    </r>
    <r>
      <rPr>
        <b/>
        <sz val="22"/>
        <color rgb="FFFF0000"/>
        <rFont val="Muli"/>
      </rPr>
      <t xml:space="preserve">  KHÔNG ĐƯỢC MIX SIZE, MIX MÀU
CHỈ CHO PHÉP MIX SIZE Ở THÙNG CUỐI CÙNG</t>
    </r>
  </si>
  <si>
    <t>CHỈ 40/2 MAY CHÍNH + VẮT SỔ</t>
  </si>
  <si>
    <t>CHỈ MAY</t>
  </si>
  <si>
    <t>BO CỔ</t>
  </si>
  <si>
    <t>EXTRA CUT</t>
  </si>
  <si>
    <t>DARKEST BLACK</t>
  </si>
  <si>
    <t>NỀN TRẮNG CHỮ ĐEN</t>
  </si>
  <si>
    <t>MÀU TN</t>
  </si>
  <si>
    <t>HANG TAG + DÂY TREO + KIM BĂNG</t>
  </si>
  <si>
    <t>POLY BAG 'W:360MM X H 480MM</t>
  </si>
  <si>
    <t>DÁN MẶT TRƯỚC GÓC DƯỚI BÊN PHẢI POLY BAG</t>
  </si>
  <si>
    <t>DÁN BARCODE STICKER LÊN HANG TAG MẶT SAU, GẮN VÀO NÁCH TRÁI NGƯỜI MẶC</t>
  </si>
  <si>
    <t>NHÃN CARE W: 1" X H 2.75"</t>
  </si>
  <si>
    <t xml:space="preserve">KHÔNG WASH </t>
  </si>
  <si>
    <t>ĐÓNG GÓI THEO TRANG ĐÍNH KÈM</t>
  </si>
  <si>
    <t>GẮN VÀO SƯỜN TRÁI NGƯỜI MẶT TỪ MÉP LAI 4"</t>
  </si>
  <si>
    <t>CARTON STICKER</t>
  </si>
  <si>
    <t>SAU KHI CÓ PACKING LIST CHÍNH XÁC- MỚI ĐẶT ĐƯỢC CARTON STICKER-  DÁN GỐC PHẢI TRÊN CẠNH DÀI. RIÊNG THÙNG CUỐI CÙNG DÁN THÊM 1 BILL TỔNG</t>
  </si>
  <si>
    <t>BEAST-KTS05</t>
  </si>
  <si>
    <t>KIDS REFLECTIVE PANTHER SS TEE</t>
  </si>
  <si>
    <t>MB0101-BLK</t>
  </si>
  <si>
    <t>2Y</t>
  </si>
  <si>
    <t>4Y</t>
  </si>
  <si>
    <t>6Y</t>
  </si>
  <si>
    <t>8Y</t>
  </si>
  <si>
    <t>10Y</t>
  </si>
  <si>
    <t>12Y</t>
  </si>
  <si>
    <t>14Y</t>
  </si>
  <si>
    <t>SHIPPING SAMPLE</t>
  </si>
  <si>
    <t>ÉP CON GIỐNG BTP THÂN TRƯỚC + IN BTP NHÃN CỔ TRONG THÂN SAU</t>
  </si>
  <si>
    <t>KHÔNG THÊU</t>
  </si>
  <si>
    <t>ÉP CON GIỐNG BTP THÂN TRƯỚC</t>
  </si>
  <si>
    <t>NCC VẢI BAUTEX</t>
  </si>
  <si>
    <t>CUSTOMER :</t>
  </si>
  <si>
    <t>STYLE NAME</t>
  </si>
  <si>
    <t>STYLE NUMBER:</t>
  </si>
  <si>
    <t>MEASUREMENT BY INCH</t>
  </si>
  <si>
    <t>Tol +/-</t>
  </si>
  <si>
    <t>DÀI THÂN TRƯỚC ĐO TỪ ĐỈNH VAI</t>
  </si>
  <si>
    <t>RỘNG NGANG CỔ</t>
  </si>
  <si>
    <t>DÁN 1 STICKER VÀO MẶT PHẢI HANG TAG. GẮN VÀO NÁCH TRÁI NGƯỜI MẶC</t>
  </si>
  <si>
    <t>DÁN STICKER BÊN NGOÀI BAO , MẶT PHẢI GỐC PHẢI DƯỚI</t>
  </si>
  <si>
    <t xml:space="preserve">ĐỊNH VỊ HÌNH IN: CANH GIỮA TỪ ĐƯỜNG MAY CỔ THÂN TRƯỚC ĐẾN ĐỈNH HÌNH IN </t>
  </si>
  <si>
    <t>SIZE ART HÌNH ÉP HT THÂN TRƯỚC</t>
  </si>
  <si>
    <t>NO</t>
  </si>
  <si>
    <t>1/4</t>
  </si>
  <si>
    <t xml:space="preserve">1/8 </t>
  </si>
  <si>
    <t xml:space="preserve">1/4 </t>
  </si>
  <si>
    <t>0</t>
  </si>
  <si>
    <t>1/2</t>
  </si>
  <si>
    <t>1/8</t>
  </si>
  <si>
    <t>16 1/4</t>
  </si>
  <si>
    <t xml:space="preserve">5/8 </t>
  </si>
  <si>
    <t xml:space="preserve">5 1/2 </t>
  </si>
  <si>
    <t xml:space="preserve">1 1/8 </t>
  </si>
  <si>
    <t xml:space="preserve">2 3/4 </t>
  </si>
  <si>
    <t xml:space="preserve">12 </t>
  </si>
  <si>
    <t xml:space="preserve">14 </t>
  </si>
  <si>
    <t xml:space="preserve">3/8 </t>
  </si>
  <si>
    <t xml:space="preserve">3/4 </t>
  </si>
  <si>
    <t xml:space="preserve">6 </t>
  </si>
  <si>
    <t xml:space="preserve">4 1/4 </t>
  </si>
  <si>
    <t xml:space="preserve">4 5/8 </t>
  </si>
  <si>
    <t xml:space="preserve">18 1/4 </t>
  </si>
  <si>
    <t xml:space="preserve">5 3/4 </t>
  </si>
  <si>
    <t xml:space="preserve">1 1/4 </t>
  </si>
  <si>
    <t xml:space="preserve">3 </t>
  </si>
  <si>
    <t xml:space="preserve">13 1/4 </t>
  </si>
  <si>
    <t xml:space="preserve">13 </t>
  </si>
  <si>
    <t xml:space="preserve">14 3/4 </t>
  </si>
  <si>
    <t xml:space="preserve">6 3/8 </t>
  </si>
  <si>
    <t xml:space="preserve">5 3/8 </t>
  </si>
  <si>
    <t xml:space="preserve">5 </t>
  </si>
  <si>
    <t xml:space="preserve">20 1/4 </t>
  </si>
  <si>
    <t xml:space="preserve">1 3/8 </t>
  </si>
  <si>
    <t xml:space="preserve">3 1/4 </t>
  </si>
  <si>
    <t xml:space="preserve">14 1/2 </t>
  </si>
  <si>
    <t xml:space="preserve">15 1/2 </t>
  </si>
  <si>
    <t xml:space="preserve">1 1/2 </t>
  </si>
  <si>
    <t xml:space="preserve">6 3/4 </t>
  </si>
  <si>
    <t xml:space="preserve">21 1/4 </t>
  </si>
  <si>
    <t xml:space="preserve">6 1/2 </t>
  </si>
  <si>
    <t xml:space="preserve">3 1/2 </t>
  </si>
  <si>
    <t xml:space="preserve">15 1/4 </t>
  </si>
  <si>
    <t xml:space="preserve">16 3/4 </t>
  </si>
  <si>
    <t xml:space="preserve">7 1/8 </t>
  </si>
  <si>
    <t xml:space="preserve">6 1/8 </t>
  </si>
  <si>
    <t xml:space="preserve">22 1/4 </t>
  </si>
  <si>
    <t xml:space="preserve">7 </t>
  </si>
  <si>
    <t xml:space="preserve">3 3/4 </t>
  </si>
  <si>
    <t xml:space="preserve">16 </t>
  </si>
  <si>
    <t xml:space="preserve">18 </t>
  </si>
  <si>
    <t xml:space="preserve">1 5/8 </t>
  </si>
  <si>
    <t xml:space="preserve">7 1/2 </t>
  </si>
  <si>
    <t xml:space="preserve">24 1/4 </t>
  </si>
  <si>
    <t xml:space="preserve">4 </t>
  </si>
  <si>
    <t xml:space="preserve">16 1/4 </t>
  </si>
  <si>
    <t xml:space="preserve">19 1/4 </t>
  </si>
  <si>
    <t xml:space="preserve">7 7/8 </t>
  </si>
  <si>
    <t xml:space="preserve">6 7/8 </t>
  </si>
  <si>
    <t xml:space="preserve">25 1/4 </t>
  </si>
  <si>
    <t xml:space="preserve">17 1/2 </t>
  </si>
  <si>
    <t xml:space="preserve">17 </t>
  </si>
  <si>
    <t xml:space="preserve">20 1/2 </t>
  </si>
  <si>
    <t xml:space="preserve">8 1/4 </t>
  </si>
  <si>
    <t xml:space="preserve">7 1/4 </t>
  </si>
  <si>
    <t>FRONT HPS LENGTH FROM HPS</t>
  </si>
  <si>
    <t>NECK BAND WIDTH SEAM TO EDGE</t>
  </si>
  <si>
    <t>NECK WIDTH @ HPS SEAM TO SEAM</t>
  </si>
  <si>
    <t>ACROSS FRONT - 5" DOWN FROM HPS</t>
  </si>
  <si>
    <t>ACROSS BACK - 5" DOWN FROM HPS</t>
  </si>
  <si>
    <t>SHOULDER SEAM FORWARD FROM FLAT SHOULDER FALL EDGE TO SHOULDER SEAM</t>
  </si>
  <si>
    <t>SHOULDER SLOPE SHOULDER DROP FROM HPS DOWN TO SHOULDER/ARMHOLE POINT</t>
  </si>
  <si>
    <t>SLEEVE OVERARM LENGTH SHOULDER SEAM TO CUFF EDGE</t>
  </si>
  <si>
    <t>BICEP DOWN 1" FROM ARMPIT ACROSS</t>
  </si>
  <si>
    <t>SLEEVE OPENING RELAXED - EDGE TO EDGE</t>
  </si>
  <si>
    <t>HEM HEIGHT HIGHEST STITCH LINE TO BOTTOM EDGE</t>
  </si>
  <si>
    <t>TO BẢN CỔ</t>
  </si>
  <si>
    <t>BACK NECK DROP (HPS TO C.B. NECK SEAM)</t>
  </si>
  <si>
    <t>FRONT NECK DROP (HPS TO C.F. NECK SEAM)</t>
  </si>
  <si>
    <t>HẠ CỔ SAU( ĐO TỪ ĐỈNH VAI ĐẾN ĐƯỜNG MAY GIỮA CỔ SAU)</t>
  </si>
  <si>
    <t>HẠ CỔ TRƯỚC( ĐO TỪ ĐỈNH VAI ĐẾN ĐƯỜNG MAY GIỮA CỔ TRƯỚC)</t>
  </si>
  <si>
    <t>NGANG VAI (ĐO NGANG QUA VAI SAU TỪ ĐƯỜNG MAY ĐẾN ĐƯỜNG MAY)</t>
  </si>
  <si>
    <t>NGANG TRƯỚC DƯỚI ĐỈNH VAI 5''</t>
  </si>
  <si>
    <t>NGANG SAU DƯỚI ĐỈNH VAI 5''</t>
  </si>
  <si>
    <t>NGANG NGỰC ( ĐO TỪ DƯỚI NGÃ TƯ NÁCH XUỐNG 1'')</t>
  </si>
  <si>
    <t>RỘNG LAI( ĐO TỪ CẠNH TỚI CẠNH)</t>
  </si>
  <si>
    <t>NÁCH ĐO THẲNG( TỪ ĐƯỜNG MAY VAI ĐẾN ĐƯỜNG MAY NÁCH)</t>
  </si>
  <si>
    <t>ARMHOLE STRAIGHT (SHOULDER SEAM TO ARMHOLE SEAM STRAIGHT)</t>
  </si>
  <si>
    <t>DÀI TAY( ĐO TỪ ĐƯỜNG MAY VAI ĐẾN CẠNH LAI TAY</t>
  </si>
  <si>
    <t>BẮP TAY DƯỚI NÁCH 1''</t>
  </si>
  <si>
    <t>CỬA TAY</t>
  </si>
  <si>
    <t>CHUỒM VAI</t>
  </si>
  <si>
    <t>XUÔI VAI</t>
  </si>
  <si>
    <t>HOW TO MEASURE</t>
  </si>
  <si>
    <t>POM NAME</t>
  </si>
  <si>
    <t>ACROSS SHOULDER (ACROSS BACK SHOULDER SEAM TO SEAM)</t>
  </si>
  <si>
    <t>CHEST WIDTH (1" DOWN FROM UNDERARM)</t>
  </si>
  <si>
    <t>BOTTOM OPENING (ACROSS BOTTOM EDGE TO EDGE)</t>
  </si>
  <si>
    <t>TO BẢN LAI TAY LAI ÁO</t>
  </si>
  <si>
    <t>STYLE</t>
  </si>
  <si>
    <t>UPC ON STICKER</t>
  </si>
  <si>
    <t>KIDS REFLECTIVE PANTHER SS TEE - BLACK - 6Y</t>
  </si>
  <si>
    <t>810143306118</t>
  </si>
  <si>
    <t>KIDS REFLECTIVE PANTHER SS TEE - BLACK - 8Y</t>
  </si>
  <si>
    <t>810143306125</t>
  </si>
  <si>
    <t>KIDS REFLECTIVE PANTHER SS TEE - BLACK - 10Y</t>
  </si>
  <si>
    <t>810143306132</t>
  </si>
  <si>
    <t>KIDS REFLECTIVE PANTHER SS TEE - BLACK - 12Y</t>
  </si>
  <si>
    <t>810143306149</t>
  </si>
  <si>
    <t xml:space="preserve">KIDS REFLECTIVE PANTHER SS TEE - BLACK - 14Y </t>
  </si>
  <si>
    <t>810143307511</t>
  </si>
  <si>
    <t>2''</t>
  </si>
  <si>
    <t>2,5''</t>
  </si>
  <si>
    <t xml:space="preserve"> W:9’’ x H:6.43’’</t>
  </si>
  <si>
    <t xml:space="preserve"> W:2.5’’ x H:1.8’’</t>
  </si>
  <si>
    <t>1/2"</t>
  </si>
  <si>
    <t>ĐỊNH VỊ HÌNH IN: CANH GIỮA TỪ ĐƯỜNG VIỀN CỔ DƯỚI ĐẾN ĐỈNH HÌNH IN</t>
  </si>
  <si>
    <t>RTSS23PHANQUANGKHG</t>
  </si>
  <si>
    <t>VẢI CẮT CON GIỐNG</t>
  </si>
  <si>
    <t>PO CẮT CON GIỐNG M27-0106</t>
  </si>
  <si>
    <t>MẪU TRIỂN KHAI SX: ÁO SAMPLE SIZE SET MÀU BLACK BEAST-KTS04 MÀU BLACK CHUYỂN CÙNG TÁC NGHIỆP  NGÀY 05.01.2024</t>
  </si>
  <si>
    <t>DROP 1</t>
  </si>
  <si>
    <t>BEAST-KTS05A</t>
  </si>
  <si>
    <t>PLAIN 24</t>
  </si>
  <si>
    <t>M27  PLAIN 24  G2671</t>
  </si>
  <si>
    <t>NHÃN KẸP LAI</t>
  </si>
  <si>
    <t>ĐEN</t>
  </si>
  <si>
    <t>M27-0085</t>
  </si>
  <si>
    <t>M27-0077
(in stock)</t>
  </si>
  <si>
    <t>M27-0101
(ngày 1/2 stock in)</t>
  </si>
  <si>
    <t>M27-0107
(ngày 1/2 stock in)</t>
  </si>
  <si>
    <t>M27-0103
( Ngày 10/1 stock in)</t>
  </si>
  <si>
    <t>M27-0102
( Ngày 13/1 stock in)</t>
  </si>
  <si>
    <t>"DUYỆT CHẤT LƯỢNG ÉP CON GIỐNG THEO ÁO PROTO SAMPLE BEAST-TS32, BLACK ĐÃ CHUYỂN PHÒNG IN
DUYỆT MÀU SẮC + CHẤT LƯỢNG IN NHÃN CỔ THEO S/O ĐÃ CHUYỂN PHÒNG IN</t>
  </si>
  <si>
    <t>IN NHÃN CỔ TRONG</t>
  </si>
  <si>
    <t>MAY KẸP LAI ÁO- MẶT HỔ NẰM NGOÀI ( CHỮ NẰM MẶT TRONG).TỪ ĐƯỜNG MAY SƯỜN TRÁI NGƯỜI MẶTTỚI MÉP NHÃN LÀ 2.5''. GẮN 1 CẠNH</t>
  </si>
  <si>
    <t>UAPLAIP0225003B00K
L110 CẤP ĐỦ</t>
  </si>
  <si>
    <t>UAPLAIP0225004B00K
L101 CẤP ĐỦ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</si>
</sst>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"/>
    <numFmt numFmtId="165" formatCode="_-* #,##0.00_-;\-* #,##0.00_-;_-* &quot;-&quot;??_-;_-@_-"/>
    <numFmt numFmtId="166" formatCode="[$-409]dd\-mmm\-yy;@"/>
    <numFmt numFmtId="167" formatCode="0\ &quot;pcs&quot;"/>
  </numFmts>
  <fonts count="9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sz val="10"/>
      <name val="Arial"/>
      <family val="2"/>
    </font>
    <font>
      <u/>
      <sz val="11"/>
      <color rgb="FF0000FF"/>
      <name val="Calibri"/>
      <family val="2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theme="1"/>
      <name val="Calibri"/>
      <family val="2"/>
      <charset val="163"/>
      <scheme val="minor"/>
    </font>
    <font>
      <sz val="11"/>
      <color theme="1"/>
      <name val="Muli"/>
    </font>
    <font>
      <sz val="12"/>
      <name val="Muli"/>
    </font>
    <font>
      <b/>
      <sz val="11"/>
      <name val="Muli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b/>
      <sz val="12"/>
      <color indexed="12"/>
      <name val="Muli"/>
    </font>
    <font>
      <sz val="22"/>
      <color theme="5"/>
      <name val="Muli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36"/>
      <name val="Muli"/>
    </font>
    <font>
      <b/>
      <sz val="28"/>
      <name val="Muli"/>
    </font>
    <font>
      <sz val="28"/>
      <name val="Muli"/>
    </font>
    <font>
      <sz val="36"/>
      <name val="Muli"/>
    </font>
    <font>
      <sz val="10"/>
      <color rgb="FF000000"/>
      <name val="Arial"/>
      <family val="2"/>
    </font>
    <font>
      <b/>
      <sz val="12"/>
      <name val="Muli"/>
    </font>
    <font>
      <sz val="22"/>
      <color theme="1"/>
      <name val="Muli"/>
    </font>
    <font>
      <b/>
      <sz val="22"/>
      <color theme="1"/>
      <name val="Muli"/>
    </font>
    <font>
      <b/>
      <sz val="22"/>
      <color rgb="FFFF0000"/>
      <name val="Muli"/>
    </font>
    <font>
      <b/>
      <u/>
      <sz val="22"/>
      <color rgb="FFFF0000"/>
      <name val="Muli"/>
    </font>
    <font>
      <b/>
      <sz val="11"/>
      <color theme="1"/>
      <name val="Muli"/>
    </font>
    <font>
      <b/>
      <sz val="18"/>
      <color rgb="FFFF0000"/>
      <name val="Muli"/>
    </font>
    <font>
      <b/>
      <sz val="13"/>
      <color rgb="FFFF0000"/>
      <name val="Muli"/>
    </font>
    <font>
      <sz val="12"/>
      <color theme="1"/>
      <name val="Muli"/>
    </font>
    <font>
      <b/>
      <sz val="12"/>
      <color theme="1"/>
      <name val="Muli"/>
    </font>
    <font>
      <sz val="12"/>
      <name val="Times New Roman"/>
      <family val="1"/>
    </font>
    <font>
      <b/>
      <sz val="8"/>
      <name val="Muli"/>
    </font>
    <font>
      <i/>
      <sz val="12"/>
      <name val="Muli"/>
    </font>
    <font>
      <b/>
      <sz val="22"/>
      <color indexed="48"/>
      <name val="Muli"/>
    </font>
    <font>
      <b/>
      <sz val="36"/>
      <color theme="1"/>
      <name val="Muli"/>
    </font>
    <font>
      <sz val="36"/>
      <color theme="1"/>
      <name val="Muli"/>
    </font>
    <font>
      <b/>
      <sz val="33"/>
      <name val="Muli"/>
    </font>
    <font>
      <sz val="30"/>
      <name val="Muli"/>
    </font>
    <font>
      <b/>
      <sz val="35"/>
      <name val="Muli"/>
    </font>
    <font>
      <sz val="30"/>
      <color indexed="8"/>
      <name val="Muli"/>
    </font>
    <font>
      <b/>
      <u/>
      <sz val="28"/>
      <name val="Muli"/>
    </font>
    <font>
      <sz val="28"/>
      <color indexed="8"/>
      <name val="Muli"/>
    </font>
    <font>
      <b/>
      <sz val="28"/>
      <color theme="5"/>
      <name val="Muli"/>
    </font>
    <font>
      <sz val="35"/>
      <name val="Muli"/>
    </font>
    <font>
      <sz val="40"/>
      <name val="Muli"/>
    </font>
    <font>
      <b/>
      <sz val="32"/>
      <name val="Muli"/>
    </font>
    <font>
      <sz val="32"/>
      <name val="Muli"/>
    </font>
    <font>
      <b/>
      <sz val="40"/>
      <name val="Muli"/>
    </font>
    <font>
      <b/>
      <sz val="35"/>
      <color indexed="48"/>
      <name val="Muli"/>
    </font>
    <font>
      <b/>
      <sz val="35"/>
      <color theme="5"/>
      <name val="Muli"/>
    </font>
    <font>
      <b/>
      <sz val="33"/>
      <color theme="1"/>
      <name val="Muli"/>
    </font>
    <font>
      <b/>
      <sz val="45"/>
      <color theme="5"/>
      <name val="Muli"/>
    </font>
    <font>
      <b/>
      <u/>
      <sz val="30"/>
      <name val="Muli"/>
    </font>
    <font>
      <sz val="25"/>
      <name val="Muli"/>
    </font>
    <font>
      <b/>
      <sz val="25"/>
      <name val="Muli"/>
    </font>
    <font>
      <b/>
      <i/>
      <sz val="25"/>
      <name val="Muli"/>
    </font>
    <font>
      <sz val="30"/>
      <name val="Calibri"/>
      <family val="2"/>
      <scheme val="minor"/>
    </font>
    <font>
      <b/>
      <sz val="30"/>
      <name val="Calibri"/>
      <family val="2"/>
      <scheme val="minor"/>
    </font>
    <font>
      <b/>
      <sz val="45"/>
      <name val="Muli"/>
    </font>
    <font>
      <b/>
      <sz val="35"/>
      <name val="Calibri"/>
      <family val="2"/>
      <scheme val="minor"/>
    </font>
    <font>
      <b/>
      <sz val="30"/>
      <color theme="5"/>
      <name val="Muli"/>
    </font>
    <font>
      <b/>
      <sz val="40"/>
      <color theme="9" tint="-0.249977111117893"/>
      <name val="Muli"/>
    </font>
    <font>
      <b/>
      <sz val="40"/>
      <color indexed="48"/>
      <name val="Muli"/>
    </font>
    <font>
      <sz val="33"/>
      <name val="Muli"/>
    </font>
    <font>
      <b/>
      <sz val="36"/>
      <name val="Calibri"/>
      <family val="2"/>
      <scheme val="minor"/>
    </font>
    <font>
      <sz val="11"/>
      <color rgb="FF000000"/>
      <name val="Calibri"/>
      <family val="2"/>
    </font>
    <font>
      <b/>
      <sz val="40"/>
      <color theme="1"/>
      <name val="Muli"/>
    </font>
    <font>
      <b/>
      <sz val="11"/>
      <color rgb="FFFF0000"/>
      <name val="Muli"/>
    </font>
    <font>
      <sz val="35"/>
      <color theme="1"/>
      <name val="Muli"/>
    </font>
    <font>
      <b/>
      <sz val="35"/>
      <color theme="1"/>
      <name val="Muli"/>
    </font>
    <font>
      <b/>
      <u/>
      <sz val="30"/>
      <color indexed="48"/>
      <name val="Muli"/>
    </font>
    <font>
      <u/>
      <sz val="30"/>
      <name val="Muli"/>
    </font>
    <font>
      <i/>
      <u/>
      <sz val="18"/>
      <name val="Muli"/>
    </font>
    <font>
      <sz val="15"/>
      <color theme="1"/>
      <name val="Calibri"/>
      <family val="2"/>
      <scheme val="minor"/>
    </font>
    <font>
      <sz val="15"/>
      <color rgb="FF052937"/>
      <name val="Calibri"/>
      <family val="2"/>
      <scheme val="minor"/>
    </font>
    <font>
      <b/>
      <sz val="15"/>
      <color rgb="FF333333"/>
      <name val="Arial"/>
      <family val="2"/>
    </font>
    <font>
      <b/>
      <sz val="15"/>
      <color theme="1"/>
      <name val="Calibri"/>
      <family val="2"/>
      <scheme val="minor"/>
    </font>
    <font>
      <b/>
      <sz val="15"/>
      <name val="Muli"/>
    </font>
    <font>
      <b/>
      <u/>
      <sz val="18"/>
      <color theme="1"/>
      <name val="Calibri"/>
      <family val="2"/>
      <scheme val="minor"/>
    </font>
    <font>
      <b/>
      <sz val="18"/>
      <color rgb="FF052937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rgb="FF052937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5" tint="0.59999389629810485"/>
        <bgColor indexed="41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FFFFFF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theme="0" tint="-0.499984740745262"/>
      </top>
      <bottom style="hair">
        <color indexed="55"/>
      </bottom>
      <diagonal/>
    </border>
    <border>
      <left/>
      <right/>
      <top/>
      <bottom style="hair">
        <color theme="0" tint="-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0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/>
    <xf numFmtId="0" fontId="6" fillId="0" borderId="0"/>
    <xf numFmtId="0" fontId="6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6" fillId="0" borderId="0"/>
    <xf numFmtId="0" fontId="8" fillId="0" borderId="0"/>
    <xf numFmtId="165" fontId="3" fillId="0" borderId="0" applyFon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2" fillId="0" borderId="0"/>
    <xf numFmtId="0" fontId="6" fillId="0" borderId="0"/>
    <xf numFmtId="0" fontId="43" fillId="0" borderId="0"/>
    <xf numFmtId="0" fontId="6" fillId="0" borderId="0"/>
    <xf numFmtId="0" fontId="78" fillId="0" borderId="0"/>
  </cellStyleXfs>
  <cellXfs count="426">
    <xf numFmtId="0" fontId="0" fillId="0" borderId="0" xfId="0"/>
    <xf numFmtId="0" fontId="0" fillId="0" borderId="1" xfId="0" quotePrefix="1" applyBorder="1" applyAlignment="1">
      <alignment horizontal="center"/>
    </xf>
    <xf numFmtId="0" fontId="1" fillId="2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/>
    <xf numFmtId="0" fontId="12" fillId="5" borderId="26" xfId="0" applyFont="1" applyFill="1" applyBorder="1" applyAlignment="1">
      <alignment vertical="center"/>
    </xf>
    <xf numFmtId="0" fontId="13" fillId="5" borderId="26" xfId="0" applyFont="1" applyFill="1" applyBorder="1" applyAlignment="1">
      <alignment vertical="center" wrapText="1"/>
    </xf>
    <xf numFmtId="0" fontId="12" fillId="5" borderId="27" xfId="0" applyFont="1" applyFill="1" applyBorder="1" applyAlignment="1">
      <alignment vertical="center"/>
    </xf>
    <xf numFmtId="0" fontId="12" fillId="5" borderId="0" xfId="0" applyFont="1" applyFill="1" applyAlignment="1">
      <alignment vertical="center"/>
    </xf>
    <xf numFmtId="0" fontId="16" fillId="5" borderId="0" xfId="0" applyFont="1" applyFill="1" applyAlignment="1">
      <alignment vertical="center"/>
    </xf>
    <xf numFmtId="0" fontId="13" fillId="5" borderId="0" xfId="0" applyFont="1" applyFill="1" applyAlignment="1">
      <alignment vertical="center"/>
    </xf>
    <xf numFmtId="0" fontId="16" fillId="5" borderId="0" xfId="0" applyFont="1" applyFill="1" applyAlignment="1">
      <alignment vertical="center" wrapText="1"/>
    </xf>
    <xf numFmtId="0" fontId="13" fillId="3" borderId="0" xfId="0" applyFont="1" applyFill="1" applyAlignment="1">
      <alignment horizontal="left" vertical="center"/>
    </xf>
    <xf numFmtId="0" fontId="18" fillId="5" borderId="0" xfId="0" applyFont="1" applyFill="1" applyAlignment="1">
      <alignment vertical="center"/>
    </xf>
    <xf numFmtId="0" fontId="19" fillId="5" borderId="0" xfId="0" applyFont="1" applyFill="1" applyAlignment="1">
      <alignment horizontal="left" vertical="center"/>
    </xf>
    <xf numFmtId="0" fontId="19" fillId="3" borderId="0" xfId="0" applyFont="1" applyFill="1" applyAlignment="1">
      <alignment vertical="center"/>
    </xf>
    <xf numFmtId="0" fontId="19" fillId="5" borderId="0" xfId="0" applyFont="1" applyFill="1" applyAlignment="1">
      <alignment vertical="center"/>
    </xf>
    <xf numFmtId="0" fontId="19" fillId="5" borderId="0" xfId="0" applyFont="1" applyFill="1" applyAlignment="1">
      <alignment vertical="center" wrapText="1"/>
    </xf>
    <xf numFmtId="0" fontId="20" fillId="5" borderId="0" xfId="0" applyFont="1" applyFill="1" applyAlignment="1">
      <alignment vertical="center"/>
    </xf>
    <xf numFmtId="0" fontId="14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right" vertical="center"/>
    </xf>
    <xf numFmtId="0" fontId="22" fillId="5" borderId="0" xfId="0" applyFont="1" applyFill="1" applyAlignment="1">
      <alignment vertical="center"/>
    </xf>
    <xf numFmtId="0" fontId="12" fillId="5" borderId="0" xfId="0" applyFont="1" applyFill="1" applyAlignment="1">
      <alignment horizontal="right" vertical="center"/>
    </xf>
    <xf numFmtId="0" fontId="12" fillId="5" borderId="0" xfId="0" applyFont="1" applyFill="1" applyAlignment="1">
      <alignment horizontal="right" vertical="center" wrapText="1"/>
    </xf>
    <xf numFmtId="0" fontId="12" fillId="5" borderId="0" xfId="0" applyFont="1" applyFill="1" applyAlignment="1">
      <alignment horizontal="center" vertical="center"/>
    </xf>
    <xf numFmtId="3" fontId="23" fillId="5" borderId="0" xfId="0" applyNumberFormat="1" applyFont="1" applyFill="1" applyAlignment="1">
      <alignment horizontal="center" vertical="center"/>
    </xf>
    <xf numFmtId="167" fontId="18" fillId="5" borderId="0" xfId="0" applyNumberFormat="1" applyFont="1" applyFill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18" fillId="5" borderId="0" xfId="0" applyFont="1" applyFill="1" applyAlignment="1">
      <alignment vertical="center" wrapText="1"/>
    </xf>
    <xf numFmtId="0" fontId="19" fillId="5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24" fillId="5" borderId="0" xfId="0" applyFont="1" applyFill="1" applyAlignment="1">
      <alignment horizontal="left" vertical="center"/>
    </xf>
    <xf numFmtId="0" fontId="24" fillId="5" borderId="0" xfId="0" applyFont="1" applyFill="1" applyAlignment="1">
      <alignment vertical="center"/>
    </xf>
    <xf numFmtId="0" fontId="24" fillId="5" borderId="0" xfId="0" applyFont="1" applyFill="1" applyAlignment="1">
      <alignment vertical="center" wrapText="1"/>
    </xf>
    <xf numFmtId="0" fontId="13" fillId="3" borderId="0" xfId="0" applyFont="1" applyFill="1" applyAlignment="1">
      <alignment vertical="center" wrapText="1"/>
    </xf>
    <xf numFmtId="0" fontId="16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25" fillId="0" borderId="0" xfId="14" applyFont="1" applyAlignment="1">
      <alignment vertical="center"/>
    </xf>
    <xf numFmtId="0" fontId="26" fillId="0" borderId="0" xfId="14" applyFont="1" applyAlignment="1">
      <alignment vertical="center"/>
    </xf>
    <xf numFmtId="0" fontId="27" fillId="0" borderId="0" xfId="14" applyFont="1" applyAlignment="1">
      <alignment vertical="center"/>
    </xf>
    <xf numFmtId="0" fontId="26" fillId="0" borderId="0" xfId="14" applyFont="1" applyAlignment="1">
      <alignment horizontal="center" vertical="center"/>
    </xf>
    <xf numFmtId="0" fontId="28" fillId="10" borderId="25" xfId="14" applyFont="1" applyFill="1" applyBorder="1" applyAlignment="1">
      <alignment horizontal="center" vertical="center" wrapText="1"/>
    </xf>
    <xf numFmtId="0" fontId="30" fillId="0" borderId="0" xfId="14" applyFont="1" applyAlignment="1">
      <alignment vertical="center"/>
    </xf>
    <xf numFmtId="0" fontId="29" fillId="0" borderId="0" xfId="14" applyFont="1" applyAlignment="1">
      <alignment vertical="center"/>
    </xf>
    <xf numFmtId="0" fontId="20" fillId="0" borderId="0" xfId="14" applyFont="1" applyAlignment="1">
      <alignment horizontal="center" vertical="center"/>
    </xf>
    <xf numFmtId="0" fontId="20" fillId="0" borderId="0" xfId="14" applyFont="1" applyAlignment="1">
      <alignment vertical="center"/>
    </xf>
    <xf numFmtId="0" fontId="34" fillId="3" borderId="0" xfId="0" applyFont="1" applyFill="1" applyAlignment="1">
      <alignment vertical="center"/>
    </xf>
    <xf numFmtId="0" fontId="35" fillId="0" borderId="0" xfId="0" applyFont="1"/>
    <xf numFmtId="0" fontId="35" fillId="3" borderId="0" xfId="0" applyFont="1" applyFill="1" applyAlignment="1">
      <alignment horizontal="left" vertical="center"/>
    </xf>
    <xf numFmtId="0" fontId="35" fillId="3" borderId="0" xfId="0" applyFont="1" applyFill="1" applyAlignment="1">
      <alignment horizontal="center"/>
    </xf>
    <xf numFmtId="0" fontId="35" fillId="3" borderId="0" xfId="0" applyFont="1" applyFill="1"/>
    <xf numFmtId="0" fontId="9" fillId="0" borderId="0" xfId="0" applyFont="1"/>
    <xf numFmtId="0" fontId="9" fillId="3" borderId="0" xfId="0" applyFont="1" applyFill="1" applyAlignment="1">
      <alignment horizontal="center"/>
    </xf>
    <xf numFmtId="0" fontId="9" fillId="3" borderId="0" xfId="0" applyFont="1" applyFill="1"/>
    <xf numFmtId="0" fontId="38" fillId="12" borderId="0" xfId="0" applyFont="1" applyFill="1" applyAlignment="1">
      <alignment horizontal="center" vertical="center"/>
    </xf>
    <xf numFmtId="0" fontId="38" fillId="4" borderId="0" xfId="0" applyFont="1" applyFill="1" applyAlignment="1">
      <alignment horizontal="center" vertical="center"/>
    </xf>
    <xf numFmtId="0" fontId="38" fillId="3" borderId="0" xfId="0" applyFont="1" applyFill="1" applyAlignment="1">
      <alignment horizontal="center" vertical="center"/>
    </xf>
    <xf numFmtId="0" fontId="38" fillId="4" borderId="0" xfId="0" applyFont="1" applyFill="1" applyAlignment="1">
      <alignment horizontal="center" vertical="center" wrapText="1"/>
    </xf>
    <xf numFmtId="0" fontId="39" fillId="0" borderId="0" xfId="0" applyFont="1" applyAlignment="1">
      <alignment vertical="center" wrapText="1"/>
    </xf>
    <xf numFmtId="0" fontId="40" fillId="0" borderId="0" xfId="0" applyFont="1" applyAlignment="1">
      <alignment vertical="center" wrapText="1"/>
    </xf>
    <xf numFmtId="0" fontId="0" fillId="3" borderId="0" xfId="0" applyFill="1"/>
    <xf numFmtId="0" fontId="41" fillId="3" borderId="0" xfId="0" applyFont="1" applyFill="1" applyAlignment="1">
      <alignment vertical="center"/>
    </xf>
    <xf numFmtId="0" fontId="38" fillId="0" borderId="0" xfId="0" applyFont="1" applyAlignment="1">
      <alignment horizontal="center" vertical="center" wrapText="1"/>
    </xf>
    <xf numFmtId="0" fontId="11" fillId="11" borderId="0" xfId="0" applyFont="1" applyFill="1" applyAlignment="1">
      <alignment horizontal="center" vertical="center" wrapText="1"/>
    </xf>
    <xf numFmtId="0" fontId="38" fillId="3" borderId="0" xfId="0" applyFont="1" applyFill="1"/>
    <xf numFmtId="0" fontId="42" fillId="3" borderId="0" xfId="0" applyFont="1" applyFill="1" applyAlignment="1">
      <alignment horizontal="left" vertical="center" indent="5"/>
    </xf>
    <xf numFmtId="0" fontId="9" fillId="3" borderId="0" xfId="0" applyFont="1" applyFill="1" applyAlignment="1">
      <alignment horizontal="center" wrapText="1"/>
    </xf>
    <xf numFmtId="0" fontId="41" fillId="3" borderId="0" xfId="0" applyFont="1" applyFill="1" applyAlignment="1">
      <alignment horizontal="left" vertical="center" indent="5"/>
    </xf>
    <xf numFmtId="0" fontId="42" fillId="3" borderId="0" xfId="0" applyFont="1" applyFill="1" applyAlignment="1">
      <alignment vertical="center"/>
    </xf>
    <xf numFmtId="0" fontId="41" fillId="3" borderId="0" xfId="0" applyFont="1" applyFill="1" applyAlignment="1">
      <alignment horizontal="center" vertical="center"/>
    </xf>
    <xf numFmtId="0" fontId="9" fillId="12" borderId="0" xfId="0" applyFont="1" applyFill="1"/>
    <xf numFmtId="0" fontId="10" fillId="0" borderId="0" xfId="17" applyFont="1"/>
    <xf numFmtId="0" fontId="38" fillId="2" borderId="25" xfId="0" applyFont="1" applyFill="1" applyBorder="1" applyAlignment="1">
      <alignment vertical="center"/>
    </xf>
    <xf numFmtId="0" fontId="9" fillId="0" borderId="25" xfId="0" applyFont="1" applyBorder="1" applyAlignment="1">
      <alignment horizontal="center"/>
    </xf>
    <xf numFmtId="0" fontId="9" fillId="0" borderId="25" xfId="0" quotePrefix="1" applyFont="1" applyBorder="1" applyAlignment="1">
      <alignment horizontal="center"/>
    </xf>
    <xf numFmtId="16" fontId="9" fillId="0" borderId="25" xfId="0" quotePrefix="1" applyNumberFormat="1" applyFont="1" applyBorder="1" applyAlignment="1">
      <alignment horizontal="center"/>
    </xf>
    <xf numFmtId="0" fontId="33" fillId="0" borderId="0" xfId="17" applyFont="1" applyAlignment="1">
      <alignment vertical="center"/>
    </xf>
    <xf numFmtId="14" fontId="33" fillId="7" borderId="37" xfId="17" applyNumberFormat="1" applyFont="1" applyFill="1" applyBorder="1" applyAlignment="1">
      <alignment horizontal="center" vertical="center"/>
    </xf>
    <xf numFmtId="0" fontId="33" fillId="0" borderId="22" xfId="17" applyFont="1" applyBorder="1" applyAlignment="1">
      <alignment horizontal="center" vertical="center"/>
    </xf>
    <xf numFmtId="0" fontId="33" fillId="4" borderId="37" xfId="17" applyFont="1" applyFill="1" applyBorder="1" applyAlignment="1">
      <alignment horizontal="left" vertical="center"/>
    </xf>
    <xf numFmtId="0" fontId="33" fillId="0" borderId="0" xfId="17" applyFont="1" applyAlignment="1">
      <alignment horizontal="left" vertical="center"/>
    </xf>
    <xf numFmtId="0" fontId="33" fillId="7" borderId="37" xfId="17" applyFont="1" applyFill="1" applyBorder="1" applyAlignment="1">
      <alignment horizontal="center" vertical="center"/>
    </xf>
    <xf numFmtId="0" fontId="0" fillId="0" borderId="5" xfId="0" applyBorder="1"/>
    <xf numFmtId="0" fontId="10" fillId="0" borderId="8" xfId="17" applyFont="1" applyBorder="1"/>
    <xf numFmtId="0" fontId="10" fillId="0" borderId="19" xfId="17" applyFont="1" applyBorder="1"/>
    <xf numFmtId="0" fontId="11" fillId="4" borderId="37" xfId="17" applyFont="1" applyFill="1" applyBorder="1" applyAlignment="1">
      <alignment horizontal="center" vertical="center"/>
    </xf>
    <xf numFmtId="0" fontId="11" fillId="4" borderId="21" xfId="17" applyFont="1" applyFill="1" applyBorder="1" applyAlignment="1">
      <alignment horizontal="center" vertical="center"/>
    </xf>
    <xf numFmtId="0" fontId="11" fillId="4" borderId="37" xfId="17" applyFont="1" applyFill="1" applyBorder="1" applyAlignment="1">
      <alignment horizontal="center" vertical="center" wrapText="1"/>
    </xf>
    <xf numFmtId="0" fontId="11" fillId="4" borderId="23" xfId="17" applyFont="1" applyFill="1" applyBorder="1" applyAlignment="1">
      <alignment horizontal="center" vertical="center" wrapText="1"/>
    </xf>
    <xf numFmtId="0" fontId="33" fillId="0" borderId="0" xfId="17" applyFont="1" applyAlignment="1">
      <alignment horizontal="center" vertical="center"/>
    </xf>
    <xf numFmtId="0" fontId="33" fillId="0" borderId="38" xfId="17" applyFont="1" applyBorder="1" applyAlignment="1">
      <alignment horizontal="center" vertical="center"/>
    </xf>
    <xf numFmtId="0" fontId="33" fillId="0" borderId="38" xfId="17" applyFont="1" applyBorder="1" applyAlignment="1">
      <alignment horizontal="center" vertical="center" wrapText="1"/>
    </xf>
    <xf numFmtId="0" fontId="33" fillId="0" borderId="42" xfId="17" applyFont="1" applyBorder="1" applyAlignment="1">
      <alignment horizontal="center" vertical="center"/>
    </xf>
    <xf numFmtId="0" fontId="33" fillId="0" borderId="43" xfId="17" applyFont="1" applyBorder="1" applyAlignment="1">
      <alignment horizontal="center" vertical="center" wrapText="1"/>
    </xf>
    <xf numFmtId="0" fontId="33" fillId="0" borderId="47" xfId="17" applyFont="1" applyBorder="1" applyAlignment="1">
      <alignment horizontal="center" vertical="center"/>
    </xf>
    <xf numFmtId="0" fontId="33" fillId="0" borderId="48" xfId="17" applyFont="1" applyBorder="1" applyAlignment="1">
      <alignment horizontal="center" vertical="center"/>
    </xf>
    <xf numFmtId="0" fontId="33" fillId="0" borderId="49" xfId="17" applyFont="1" applyBorder="1" applyAlignment="1">
      <alignment horizontal="center" vertical="center" wrapText="1"/>
    </xf>
    <xf numFmtId="0" fontId="33" fillId="0" borderId="49" xfId="17" applyFont="1" applyBorder="1" applyAlignment="1">
      <alignment horizontal="center" vertical="center"/>
    </xf>
    <xf numFmtId="0" fontId="33" fillId="0" borderId="0" xfId="17" applyFont="1" applyAlignment="1">
      <alignment horizontal="left" vertical="center" wrapText="1"/>
    </xf>
    <xf numFmtId="0" fontId="33" fillId="0" borderId="0" xfId="0" applyFont="1" applyAlignment="1">
      <alignment vertical="center"/>
    </xf>
    <xf numFmtId="0" fontId="33" fillId="0" borderId="0" xfId="17" applyFont="1" applyAlignment="1">
      <alignment horizontal="center" vertical="top"/>
    </xf>
    <xf numFmtId="0" fontId="10" fillId="0" borderId="0" xfId="17" applyFont="1" applyAlignment="1">
      <alignment vertical="center"/>
    </xf>
    <xf numFmtId="16" fontId="33" fillId="0" borderId="22" xfId="17" applyNumberFormat="1" applyFont="1" applyBorder="1" applyAlignment="1">
      <alignment horizontal="center" vertical="center"/>
    </xf>
    <xf numFmtId="0" fontId="18" fillId="5" borderId="0" xfId="0" applyFont="1" applyFill="1" applyAlignment="1">
      <alignment horizontal="left" vertical="center"/>
    </xf>
    <xf numFmtId="0" fontId="18" fillId="5" borderId="0" xfId="0" applyFont="1" applyFill="1" applyAlignment="1">
      <alignment horizontal="center" vertical="center" wrapText="1"/>
    </xf>
    <xf numFmtId="0" fontId="46" fillId="5" borderId="0" xfId="0" applyFont="1" applyFill="1" applyAlignment="1">
      <alignment vertical="center"/>
    </xf>
    <xf numFmtId="0" fontId="19" fillId="4" borderId="11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/>
    </xf>
    <xf numFmtId="0" fontId="19" fillId="4" borderId="17" xfId="0" applyFont="1" applyFill="1" applyBorder="1" applyAlignment="1">
      <alignment horizontal="center" vertical="center" wrapText="1"/>
    </xf>
    <xf numFmtId="2" fontId="18" fillId="5" borderId="0" xfId="0" applyNumberFormat="1" applyFont="1" applyFill="1" applyAlignment="1">
      <alignment horizontal="center" vertical="center"/>
    </xf>
    <xf numFmtId="0" fontId="19" fillId="3" borderId="0" xfId="0" quotePrefix="1" applyFont="1" applyFill="1" applyAlignment="1">
      <alignment vertical="center"/>
    </xf>
    <xf numFmtId="0" fontId="28" fillId="3" borderId="0" xfId="0" applyFont="1" applyFill="1" applyAlignment="1">
      <alignment vertical="center"/>
    </xf>
    <xf numFmtId="0" fontId="48" fillId="3" borderId="0" xfId="0" quotePrefix="1" applyFont="1" applyFill="1" applyAlignment="1">
      <alignment vertical="center"/>
    </xf>
    <xf numFmtId="0" fontId="48" fillId="3" borderId="0" xfId="0" applyFont="1" applyFill="1" applyAlignment="1">
      <alignment vertical="center"/>
    </xf>
    <xf numFmtId="0" fontId="48" fillId="3" borderId="0" xfId="0" applyFont="1" applyFill="1" applyAlignment="1">
      <alignment vertical="center" wrapText="1"/>
    </xf>
    <xf numFmtId="0" fontId="48" fillId="3" borderId="0" xfId="0" applyFont="1" applyFill="1" applyAlignment="1">
      <alignment horizontal="center" vertical="center"/>
    </xf>
    <xf numFmtId="1" fontId="50" fillId="5" borderId="4" xfId="0" applyNumberFormat="1" applyFont="1" applyFill="1" applyBorder="1" applyAlignment="1">
      <alignment horizontal="center" vertical="center" wrapText="1"/>
    </xf>
    <xf numFmtId="0" fontId="50" fillId="5" borderId="0" xfId="0" applyFont="1" applyFill="1" applyAlignment="1">
      <alignment vertical="center"/>
    </xf>
    <xf numFmtId="0" fontId="19" fillId="4" borderId="52" xfId="0" applyFont="1" applyFill="1" applyBorder="1" applyAlignment="1">
      <alignment horizontal="center" vertical="center"/>
    </xf>
    <xf numFmtId="0" fontId="19" fillId="4" borderId="53" xfId="0" applyFont="1" applyFill="1" applyBorder="1" applyAlignment="1">
      <alignment horizontal="center" vertical="center"/>
    </xf>
    <xf numFmtId="0" fontId="19" fillId="4" borderId="52" xfId="0" applyFont="1" applyFill="1" applyBorder="1" applyAlignment="1">
      <alignment horizontal="center" vertical="center" wrapText="1"/>
    </xf>
    <xf numFmtId="0" fontId="50" fillId="5" borderId="25" xfId="0" applyFont="1" applyFill="1" applyBorder="1" applyAlignment="1">
      <alignment horizontal="center" vertical="center"/>
    </xf>
    <xf numFmtId="1" fontId="52" fillId="0" borderId="25" xfId="5" applyNumberFormat="1" applyFont="1" applyBorder="1" applyAlignment="1">
      <alignment horizontal="center" vertical="center" wrapText="1"/>
    </xf>
    <xf numFmtId="1" fontId="50" fillId="5" borderId="25" xfId="0" applyNumberFormat="1" applyFont="1" applyFill="1" applyBorder="1" applyAlignment="1">
      <alignment horizontal="center" vertical="center"/>
    </xf>
    <xf numFmtId="2" fontId="50" fillId="5" borderId="25" xfId="0" applyNumberFormat="1" applyFont="1" applyFill="1" applyBorder="1" applyAlignment="1">
      <alignment horizontal="center" vertical="center"/>
    </xf>
    <xf numFmtId="164" fontId="50" fillId="5" borderId="25" xfId="0" applyNumberFormat="1" applyFont="1" applyFill="1" applyBorder="1" applyAlignment="1">
      <alignment horizontal="center" vertical="center"/>
    </xf>
    <xf numFmtId="1" fontId="21" fillId="5" borderId="25" xfId="0" applyNumberFormat="1" applyFont="1" applyFill="1" applyBorder="1" applyAlignment="1">
      <alignment horizontal="center" vertical="center"/>
    </xf>
    <xf numFmtId="0" fontId="53" fillId="5" borderId="0" xfId="0" applyFont="1" applyFill="1" applyAlignment="1">
      <alignment horizontal="left" vertical="center"/>
    </xf>
    <xf numFmtId="0" fontId="30" fillId="5" borderId="0" xfId="0" applyFont="1" applyFill="1" applyAlignment="1">
      <alignment horizontal="left" vertical="center"/>
    </xf>
    <xf numFmtId="0" fontId="30" fillId="5" borderId="0" xfId="0" applyFont="1" applyFill="1" applyAlignment="1">
      <alignment vertical="center" wrapText="1"/>
    </xf>
    <xf numFmtId="0" fontId="29" fillId="5" borderId="0" xfId="0" applyFont="1" applyFill="1" applyAlignment="1">
      <alignment vertical="center" wrapText="1"/>
    </xf>
    <xf numFmtId="0" fontId="30" fillId="5" borderId="0" xfId="0" applyFont="1" applyFill="1" applyAlignment="1">
      <alignment vertical="center"/>
    </xf>
    <xf numFmtId="1" fontId="54" fillId="0" borderId="25" xfId="5" applyNumberFormat="1" applyFont="1" applyBorder="1" applyAlignment="1">
      <alignment horizontal="center" vertical="center" wrapText="1"/>
    </xf>
    <xf numFmtId="0" fontId="29" fillId="5" borderId="0" xfId="0" applyFont="1" applyFill="1" applyAlignment="1">
      <alignment horizontal="left" vertical="center"/>
    </xf>
    <xf numFmtId="0" fontId="29" fillId="5" borderId="0" xfId="0" applyFont="1" applyFill="1" applyAlignment="1">
      <alignment vertical="center"/>
    </xf>
    <xf numFmtId="0" fontId="30" fillId="5" borderId="0" xfId="0" applyFont="1" applyFill="1" applyAlignment="1">
      <alignment horizontal="center" vertical="center"/>
    </xf>
    <xf numFmtId="167" fontId="30" fillId="5" borderId="0" xfId="0" applyNumberFormat="1" applyFont="1" applyFill="1" applyAlignment="1">
      <alignment horizontal="center" vertical="center"/>
    </xf>
    <xf numFmtId="1" fontId="29" fillId="5" borderId="25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18" fillId="3" borderId="0" xfId="0" applyFont="1" applyFill="1" applyAlignment="1">
      <alignment vertical="center"/>
    </xf>
    <xf numFmtId="0" fontId="18" fillId="3" borderId="0" xfId="0" applyFont="1" applyFill="1" applyAlignment="1">
      <alignment vertical="center" wrapText="1"/>
    </xf>
    <xf numFmtId="0" fontId="19" fillId="3" borderId="0" xfId="0" applyFont="1" applyFill="1" applyAlignment="1">
      <alignment vertical="center" wrapText="1"/>
    </xf>
    <xf numFmtId="0" fontId="30" fillId="5" borderId="25" xfId="0" applyFont="1" applyFill="1" applyBorder="1" applyAlignment="1">
      <alignment horizontal="center" vertical="center"/>
    </xf>
    <xf numFmtId="1" fontId="29" fillId="0" borderId="25" xfId="5" applyNumberFormat="1" applyFont="1" applyBorder="1" applyAlignment="1">
      <alignment horizontal="center" vertical="center" wrapText="1"/>
    </xf>
    <xf numFmtId="1" fontId="30" fillId="5" borderId="25" xfId="0" applyNumberFormat="1" applyFont="1" applyFill="1" applyBorder="1" applyAlignment="1">
      <alignment horizontal="center" vertical="center"/>
    </xf>
    <xf numFmtId="1" fontId="30" fillId="5" borderId="4" xfId="0" applyNumberFormat="1" applyFont="1" applyFill="1" applyBorder="1" applyAlignment="1">
      <alignment horizontal="center" vertical="center" wrapText="1"/>
    </xf>
    <xf numFmtId="2" fontId="30" fillId="5" borderId="25" xfId="0" applyNumberFormat="1" applyFont="1" applyFill="1" applyBorder="1" applyAlignment="1">
      <alignment horizontal="center" vertical="center"/>
    </xf>
    <xf numFmtId="164" fontId="30" fillId="5" borderId="25" xfId="0" applyNumberFormat="1" applyFont="1" applyFill="1" applyBorder="1" applyAlignment="1">
      <alignment horizontal="center" vertical="center"/>
    </xf>
    <xf numFmtId="0" fontId="56" fillId="0" borderId="25" xfId="14" applyFont="1" applyBorder="1" applyAlignment="1">
      <alignment horizontal="center" vertical="center" wrapText="1"/>
    </xf>
    <xf numFmtId="0" fontId="21" fillId="0" borderId="0" xfId="14" applyFont="1" applyAlignment="1">
      <alignment vertical="center"/>
    </xf>
    <xf numFmtId="0" fontId="50" fillId="0" borderId="0" xfId="14" applyFont="1" applyAlignment="1">
      <alignment vertical="center"/>
    </xf>
    <xf numFmtId="0" fontId="21" fillId="0" borderId="0" xfId="14" applyFont="1" applyAlignment="1">
      <alignment horizontal="left" vertical="center"/>
    </xf>
    <xf numFmtId="0" fontId="58" fillId="4" borderId="25" xfId="14" applyFont="1" applyFill="1" applyBorder="1" applyAlignment="1">
      <alignment horizontal="center" vertical="center" wrapText="1"/>
    </xf>
    <xf numFmtId="1" fontId="58" fillId="4" borderId="25" xfId="14" applyNumberFormat="1" applyFont="1" applyFill="1" applyBorder="1" applyAlignment="1">
      <alignment horizontal="center" vertical="center" wrapText="1"/>
    </xf>
    <xf numFmtId="0" fontId="59" fillId="0" borderId="0" xfId="14" applyFont="1" applyAlignment="1">
      <alignment vertical="center"/>
    </xf>
    <xf numFmtId="0" fontId="60" fillId="4" borderId="25" xfId="14" applyFont="1" applyFill="1" applyBorder="1" applyAlignment="1">
      <alignment horizontal="center" vertical="center" wrapText="1"/>
    </xf>
    <xf numFmtId="1" fontId="60" fillId="4" borderId="25" xfId="14" applyNumberFormat="1" applyFont="1" applyFill="1" applyBorder="1" applyAlignment="1">
      <alignment horizontal="center" vertical="center" wrapText="1"/>
    </xf>
    <xf numFmtId="0" fontId="57" fillId="0" borderId="0" xfId="14" applyFont="1" applyAlignment="1">
      <alignment vertical="center"/>
    </xf>
    <xf numFmtId="0" fontId="60" fillId="4" borderId="25" xfId="14" applyFont="1" applyFill="1" applyBorder="1" applyAlignment="1">
      <alignment horizontal="center" vertical="center"/>
    </xf>
    <xf numFmtId="0" fontId="60" fillId="4" borderId="35" xfId="14" applyFont="1" applyFill="1" applyBorder="1" applyAlignment="1">
      <alignment horizontal="center" vertical="center" wrapText="1"/>
    </xf>
    <xf numFmtId="0" fontId="51" fillId="5" borderId="0" xfId="0" applyFont="1" applyFill="1" applyAlignment="1">
      <alignment vertical="center"/>
    </xf>
    <xf numFmtId="0" fontId="56" fillId="5" borderId="0" xfId="0" applyFont="1" applyFill="1" applyAlignment="1">
      <alignment vertical="center"/>
    </xf>
    <xf numFmtId="0" fontId="61" fillId="5" borderId="12" xfId="0" applyFont="1" applyFill="1" applyBorder="1" applyAlignment="1">
      <alignment horizontal="center" vertical="center"/>
    </xf>
    <xf numFmtId="0" fontId="62" fillId="3" borderId="34" xfId="0" applyFont="1" applyFill="1" applyBorder="1" applyAlignment="1">
      <alignment vertical="center"/>
    </xf>
    <xf numFmtId="0" fontId="62" fillId="3" borderId="0" xfId="0" applyFont="1" applyFill="1" applyAlignment="1">
      <alignment vertical="center"/>
    </xf>
    <xf numFmtId="0" fontId="51" fillId="6" borderId="12" xfId="0" quotePrefix="1" applyFont="1" applyFill="1" applyBorder="1" applyAlignment="1">
      <alignment horizontal="center" vertical="center"/>
    </xf>
    <xf numFmtId="0" fontId="62" fillId="5" borderId="12" xfId="0" applyFont="1" applyFill="1" applyBorder="1" applyAlignment="1">
      <alignment horizontal="left" vertical="center"/>
    </xf>
    <xf numFmtId="0" fontId="51" fillId="5" borderId="33" xfId="0" applyFont="1" applyFill="1" applyBorder="1" applyAlignment="1">
      <alignment horizontal="center" vertical="center"/>
    </xf>
    <xf numFmtId="0" fontId="51" fillId="5" borderId="13" xfId="0" applyFont="1" applyFill="1" applyBorder="1" applyAlignment="1">
      <alignment horizontal="left" vertical="center"/>
    </xf>
    <xf numFmtId="0" fontId="51" fillId="5" borderId="13" xfId="0" applyFont="1" applyFill="1" applyBorder="1" applyAlignment="1">
      <alignment vertical="center"/>
    </xf>
    <xf numFmtId="0" fontId="51" fillId="5" borderId="13" xfId="0" applyFont="1" applyFill="1" applyBorder="1" applyAlignment="1">
      <alignment horizontal="center" vertical="center"/>
    </xf>
    <xf numFmtId="0" fontId="51" fillId="5" borderId="12" xfId="0" applyFont="1" applyFill="1" applyBorder="1" applyAlignment="1">
      <alignment horizontal="left" vertical="center"/>
    </xf>
    <xf numFmtId="0" fontId="51" fillId="8" borderId="13" xfId="0" applyFont="1" applyFill="1" applyBorder="1" applyAlignment="1">
      <alignment horizontal="center" vertical="center"/>
    </xf>
    <xf numFmtId="0" fontId="51" fillId="4" borderId="13" xfId="0" applyFont="1" applyFill="1" applyBorder="1" applyAlignment="1">
      <alignment vertical="center"/>
    </xf>
    <xf numFmtId="1" fontId="51" fillId="8" borderId="13" xfId="0" applyNumberFormat="1" applyFont="1" applyFill="1" applyBorder="1" applyAlignment="1">
      <alignment vertical="center"/>
    </xf>
    <xf numFmtId="1" fontId="51" fillId="8" borderId="13" xfId="0" applyNumberFormat="1" applyFont="1" applyFill="1" applyBorder="1" applyAlignment="1">
      <alignment horizontal="center" vertical="center"/>
    </xf>
    <xf numFmtId="0" fontId="60" fillId="5" borderId="0" xfId="0" applyFont="1" applyFill="1" applyAlignment="1">
      <alignment vertical="center"/>
    </xf>
    <xf numFmtId="0" fontId="60" fillId="9" borderId="0" xfId="0" applyFont="1" applyFill="1" applyAlignment="1">
      <alignment horizontal="left" vertical="center"/>
    </xf>
    <xf numFmtId="0" fontId="60" fillId="9" borderId="0" xfId="0" applyFont="1" applyFill="1" applyAlignment="1">
      <alignment horizontal="center" vertical="center"/>
    </xf>
    <xf numFmtId="1" fontId="60" fillId="9" borderId="0" xfId="0" applyNumberFormat="1" applyFont="1" applyFill="1" applyAlignment="1">
      <alignment horizontal="right" vertical="center"/>
    </xf>
    <xf numFmtId="1" fontId="60" fillId="9" borderId="0" xfId="0" applyNumberFormat="1" applyFont="1" applyFill="1" applyAlignment="1">
      <alignment horizontal="center" vertical="center"/>
    </xf>
    <xf numFmtId="0" fontId="64" fillId="5" borderId="0" xfId="0" applyFont="1" applyFill="1" applyAlignment="1">
      <alignment vertical="center"/>
    </xf>
    <xf numFmtId="0" fontId="65" fillId="5" borderId="0" xfId="0" applyFont="1" applyFill="1" applyAlignment="1">
      <alignment horizontal="left" vertical="center"/>
    </xf>
    <xf numFmtId="0" fontId="66" fillId="5" borderId="0" xfId="0" applyFont="1" applyFill="1" applyAlignment="1">
      <alignment vertical="center"/>
    </xf>
    <xf numFmtId="0" fontId="67" fillId="5" borderId="31" xfId="0" applyFont="1" applyFill="1" applyBorder="1" applyAlignment="1" applyProtection="1">
      <alignment vertical="center"/>
      <protection hidden="1"/>
    </xf>
    <xf numFmtId="0" fontId="68" fillId="5" borderId="31" xfId="0" applyFont="1" applyFill="1" applyBorder="1" applyAlignment="1">
      <alignment horizontal="left" vertical="center"/>
    </xf>
    <xf numFmtId="0" fontId="68" fillId="5" borderId="31" xfId="0" applyFont="1" applyFill="1" applyBorder="1" applyAlignment="1">
      <alignment horizontal="left" vertical="center" wrapText="1"/>
    </xf>
    <xf numFmtId="0" fontId="67" fillId="5" borderId="31" xfId="0" applyFont="1" applyFill="1" applyBorder="1" applyAlignment="1">
      <alignment vertical="center"/>
    </xf>
    <xf numFmtId="0" fontId="67" fillId="5" borderId="31" xfId="0" applyFont="1" applyFill="1" applyBorder="1" applyAlignment="1">
      <alignment horizontal="left" vertical="center"/>
    </xf>
    <xf numFmtId="15" fontId="67" fillId="5" borderId="31" xfId="0" applyNumberFormat="1" applyFont="1" applyFill="1" applyBorder="1" applyAlignment="1">
      <alignment horizontal="left" vertical="center"/>
    </xf>
    <xf numFmtId="15" fontId="67" fillId="5" borderId="31" xfId="0" applyNumberFormat="1" applyFont="1" applyFill="1" applyBorder="1" applyAlignment="1">
      <alignment horizontal="left" vertical="center" wrapText="1"/>
    </xf>
    <xf numFmtId="166" fontId="67" fillId="5" borderId="31" xfId="0" quotePrefix="1" applyNumberFormat="1" applyFont="1" applyFill="1" applyBorder="1" applyAlignment="1">
      <alignment horizontal="left" vertical="center"/>
    </xf>
    <xf numFmtId="0" fontId="67" fillId="5" borderId="31" xfId="0" applyFont="1" applyFill="1" applyBorder="1" applyAlignment="1">
      <alignment horizontal="center" vertical="center" wrapText="1"/>
    </xf>
    <xf numFmtId="0" fontId="67" fillId="5" borderId="31" xfId="0" applyFont="1" applyFill="1" applyBorder="1" applyAlignment="1">
      <alignment horizontal="center" vertical="center"/>
    </xf>
    <xf numFmtId="0" fontId="67" fillId="5" borderId="31" xfId="0" applyFont="1" applyFill="1" applyBorder="1" applyAlignment="1">
      <alignment vertical="center" wrapText="1"/>
    </xf>
    <xf numFmtId="0" fontId="67" fillId="3" borderId="0" xfId="0" applyFont="1" applyFill="1" applyAlignment="1">
      <alignment horizontal="left" vertical="center"/>
    </xf>
    <xf numFmtId="0" fontId="67" fillId="5" borderId="0" xfId="0" applyFont="1" applyFill="1" applyAlignment="1">
      <alignment horizontal="left" vertical="center"/>
    </xf>
    <xf numFmtId="0" fontId="67" fillId="5" borderId="0" xfId="0" applyFont="1" applyFill="1" applyAlignment="1">
      <alignment horizontal="left" vertical="center" wrapText="1"/>
    </xf>
    <xf numFmtId="0" fontId="69" fillId="5" borderId="0" xfId="0" applyFont="1" applyFill="1" applyAlignment="1">
      <alignment horizontal="left" vertical="center"/>
    </xf>
    <xf numFmtId="0" fontId="69" fillId="5" borderId="0" xfId="0" applyFont="1" applyFill="1" applyAlignment="1">
      <alignment vertical="center" wrapText="1"/>
    </xf>
    <xf numFmtId="0" fontId="69" fillId="5" borderId="0" xfId="0" applyFont="1" applyFill="1" applyAlignment="1">
      <alignment vertical="center"/>
    </xf>
    <xf numFmtId="0" fontId="21" fillId="0" borderId="25" xfId="0" applyFont="1" applyBorder="1" applyAlignment="1">
      <alignment horizontal="center" vertical="center"/>
    </xf>
    <xf numFmtId="1" fontId="50" fillId="5" borderId="35" xfId="0" applyNumberFormat="1" applyFont="1" applyFill="1" applyBorder="1" applyAlignment="1">
      <alignment vertical="center" wrapText="1"/>
    </xf>
    <xf numFmtId="0" fontId="50" fillId="5" borderId="0" xfId="0" applyFont="1" applyFill="1" applyAlignment="1">
      <alignment vertical="center" wrapText="1"/>
    </xf>
    <xf numFmtId="1" fontId="71" fillId="0" borderId="25" xfId="14" applyNumberFormat="1" applyFont="1" applyBorder="1" applyAlignment="1">
      <alignment horizontal="center" vertical="center" wrapText="1"/>
    </xf>
    <xf numFmtId="0" fontId="21" fillId="3" borderId="0" xfId="0" applyFont="1" applyFill="1" applyAlignment="1">
      <alignment horizontal="left" vertical="center"/>
    </xf>
    <xf numFmtId="0" fontId="73" fillId="3" borderId="0" xfId="0" applyFont="1" applyFill="1" applyAlignment="1">
      <alignment vertical="center"/>
    </xf>
    <xf numFmtId="0" fontId="21" fillId="3" borderId="0" xfId="0" applyFont="1" applyFill="1" applyAlignment="1">
      <alignment vertical="center"/>
    </xf>
    <xf numFmtId="0" fontId="21" fillId="5" borderId="0" xfId="0" applyFont="1" applyFill="1" applyAlignment="1">
      <alignment vertical="center"/>
    </xf>
    <xf numFmtId="0" fontId="60" fillId="6" borderId="12" xfId="0" quotePrefix="1" applyFont="1" applyFill="1" applyBorder="1" applyAlignment="1">
      <alignment horizontal="center" vertical="center"/>
    </xf>
    <xf numFmtId="0" fontId="74" fillId="7" borderId="12" xfId="0" applyFont="1" applyFill="1" applyBorder="1" applyAlignment="1">
      <alignment horizontal="center" vertical="center"/>
    </xf>
    <xf numFmtId="0" fontId="60" fillId="5" borderId="13" xfId="0" applyFont="1" applyFill="1" applyBorder="1" applyAlignment="1">
      <alignment horizontal="center" vertical="center"/>
    </xf>
    <xf numFmtId="3" fontId="60" fillId="5" borderId="13" xfId="0" applyNumberFormat="1" applyFont="1" applyFill="1" applyBorder="1" applyAlignment="1">
      <alignment horizontal="center" vertical="center"/>
    </xf>
    <xf numFmtId="1" fontId="60" fillId="8" borderId="13" xfId="0" applyNumberFormat="1" applyFont="1" applyFill="1" applyBorder="1" applyAlignment="1">
      <alignment horizontal="center" vertical="center"/>
    </xf>
    <xf numFmtId="0" fontId="60" fillId="5" borderId="0" xfId="0" applyFont="1" applyFill="1" applyAlignment="1">
      <alignment horizontal="right" vertical="center" wrapText="1"/>
    </xf>
    <xf numFmtId="0" fontId="60" fillId="5" borderId="0" xfId="0" applyFont="1" applyFill="1" applyAlignment="1">
      <alignment horizontal="right" vertical="center"/>
    </xf>
    <xf numFmtId="0" fontId="60" fillId="0" borderId="12" xfId="0" applyFont="1" applyBorder="1" applyAlignment="1">
      <alignment horizontal="right" vertical="center"/>
    </xf>
    <xf numFmtId="0" fontId="75" fillId="5" borderId="12" xfId="0" applyFont="1" applyFill="1" applyBorder="1" applyAlignment="1">
      <alignment horizontal="right" vertical="center"/>
    </xf>
    <xf numFmtId="0" fontId="60" fillId="5" borderId="12" xfId="0" applyFont="1" applyFill="1" applyBorder="1" applyAlignment="1">
      <alignment horizontal="right" vertical="center"/>
    </xf>
    <xf numFmtId="1" fontId="21" fillId="5" borderId="29" xfId="0" applyNumberFormat="1" applyFont="1" applyFill="1" applyBorder="1" applyAlignment="1">
      <alignment vertical="center" wrapText="1"/>
    </xf>
    <xf numFmtId="0" fontId="56" fillId="0" borderId="4" xfId="14" applyFont="1" applyBorder="1" applyAlignment="1">
      <alignment horizontal="center" vertical="center" wrapText="1"/>
    </xf>
    <xf numFmtId="0" fontId="30" fillId="0" borderId="4" xfId="14" applyFont="1" applyBorder="1" applyAlignment="1">
      <alignment horizontal="center" vertical="center"/>
    </xf>
    <xf numFmtId="0" fontId="21" fillId="11" borderId="0" xfId="0" applyFont="1" applyFill="1" applyAlignment="1">
      <alignment horizontal="left" vertical="center"/>
    </xf>
    <xf numFmtId="0" fontId="50" fillId="5" borderId="0" xfId="0" applyFont="1" applyFill="1" applyAlignment="1">
      <alignment horizontal="center" vertical="center"/>
    </xf>
    <xf numFmtId="0" fontId="50" fillId="5" borderId="0" xfId="0" applyFont="1" applyFill="1" applyAlignment="1">
      <alignment horizontal="center" vertical="center" wrapText="1"/>
    </xf>
    <xf numFmtId="164" fontId="50" fillId="5" borderId="0" xfId="0" applyNumberFormat="1" applyFont="1" applyFill="1" applyAlignment="1">
      <alignment horizontal="center" vertical="center" wrapText="1"/>
    </xf>
    <xf numFmtId="1" fontId="63" fillId="0" borderId="0" xfId="0" applyNumberFormat="1" applyFont="1" applyAlignment="1">
      <alignment horizontal="left" vertical="center" wrapText="1"/>
    </xf>
    <xf numFmtId="0" fontId="50" fillId="5" borderId="25" xfId="0" applyFont="1" applyFill="1" applyBorder="1" applyAlignment="1">
      <alignment vertical="center"/>
    </xf>
    <xf numFmtId="0" fontId="50" fillId="5" borderId="25" xfId="0" applyFont="1" applyFill="1" applyBorder="1" applyAlignment="1">
      <alignment horizontal="center" vertical="center" wrapText="1"/>
    </xf>
    <xf numFmtId="0" fontId="76" fillId="5" borderId="25" xfId="0" applyFont="1" applyFill="1" applyBorder="1" applyAlignment="1">
      <alignment horizontal="center" vertical="center" wrapText="1"/>
    </xf>
    <xf numFmtId="1" fontId="76" fillId="5" borderId="25" xfId="0" applyNumberFormat="1" applyFont="1" applyFill="1" applyBorder="1" applyAlignment="1">
      <alignment horizontal="center" vertical="center" wrapText="1"/>
    </xf>
    <xf numFmtId="164" fontId="76" fillId="5" borderId="25" xfId="0" applyNumberFormat="1" applyFont="1" applyFill="1" applyBorder="1" applyAlignment="1">
      <alignment horizontal="center" vertical="center" wrapText="1"/>
    </xf>
    <xf numFmtId="0" fontId="55" fillId="5" borderId="0" xfId="0" applyFont="1" applyFill="1" applyAlignment="1">
      <alignment vertical="center"/>
    </xf>
    <xf numFmtId="0" fontId="19" fillId="5" borderId="8" xfId="0" applyFont="1" applyFill="1" applyBorder="1" applyAlignment="1">
      <alignment vertical="center"/>
    </xf>
    <xf numFmtId="0" fontId="19" fillId="5" borderId="8" xfId="0" applyFont="1" applyFill="1" applyBorder="1" applyAlignment="1">
      <alignment vertical="center" wrapText="1"/>
    </xf>
    <xf numFmtId="0" fontId="19" fillId="5" borderId="8" xfId="0" applyFont="1" applyFill="1" applyBorder="1" applyAlignment="1">
      <alignment horizontal="center" vertical="center"/>
    </xf>
    <xf numFmtId="0" fontId="19" fillId="4" borderId="63" xfId="0" applyFont="1" applyFill="1" applyBorder="1" applyAlignment="1">
      <alignment horizontal="center" vertical="center" wrapText="1"/>
    </xf>
    <xf numFmtId="0" fontId="19" fillId="4" borderId="63" xfId="0" applyFont="1" applyFill="1" applyBorder="1" applyAlignment="1">
      <alignment horizontal="center" vertical="center"/>
    </xf>
    <xf numFmtId="1" fontId="50" fillId="5" borderId="25" xfId="0" applyNumberFormat="1" applyFont="1" applyFill="1" applyBorder="1" applyAlignment="1">
      <alignment horizontal="center" vertical="center" wrapText="1"/>
    </xf>
    <xf numFmtId="0" fontId="51" fillId="4" borderId="25" xfId="14" applyFont="1" applyFill="1" applyBorder="1" applyAlignment="1">
      <alignment horizontal="center" vertical="center" wrapText="1"/>
    </xf>
    <xf numFmtId="1" fontId="51" fillId="4" borderId="35" xfId="14" applyNumberFormat="1" applyFont="1" applyFill="1" applyBorder="1" applyAlignment="1">
      <alignment horizontal="center" vertical="center" wrapText="1"/>
    </xf>
    <xf numFmtId="0" fontId="56" fillId="0" borderId="0" xfId="14" applyFont="1" applyAlignment="1">
      <alignment vertical="center"/>
    </xf>
    <xf numFmtId="1" fontId="51" fillId="0" borderId="35" xfId="14" applyNumberFormat="1" applyFont="1" applyBorder="1" applyAlignment="1">
      <alignment horizontal="center" vertical="center" wrapText="1"/>
    </xf>
    <xf numFmtId="1" fontId="51" fillId="4" borderId="25" xfId="14" applyNumberFormat="1" applyFont="1" applyFill="1" applyBorder="1" applyAlignment="1">
      <alignment horizontal="center" vertical="center" wrapText="1"/>
    </xf>
    <xf numFmtId="0" fontId="56" fillId="0" borderId="25" xfId="14" quotePrefix="1" applyFont="1" applyBorder="1" applyAlignment="1">
      <alignment horizontal="center" vertical="center" wrapText="1"/>
    </xf>
    <xf numFmtId="0" fontId="51" fillId="0" borderId="35" xfId="14" applyFont="1" applyBorder="1" applyAlignment="1">
      <alignment horizontal="center" vertical="center"/>
    </xf>
    <xf numFmtId="0" fontId="30" fillId="5" borderId="0" xfId="0" quotePrefix="1" applyFont="1" applyFill="1" applyAlignment="1">
      <alignment horizontal="left" vertical="center"/>
    </xf>
    <xf numFmtId="0" fontId="29" fillId="5" borderId="25" xfId="0" quotePrefix="1" applyFont="1" applyFill="1" applyBorder="1" applyAlignment="1">
      <alignment horizontal="left" vertical="center"/>
    </xf>
    <xf numFmtId="0" fontId="29" fillId="5" borderId="25" xfId="0" applyFont="1" applyFill="1" applyBorder="1" applyAlignment="1">
      <alignment horizontal="center" vertical="center"/>
    </xf>
    <xf numFmtId="0" fontId="29" fillId="5" borderId="0" xfId="0" applyFont="1" applyFill="1" applyAlignment="1">
      <alignment horizontal="center" vertical="center"/>
    </xf>
    <xf numFmtId="167" fontId="29" fillId="5" borderId="0" xfId="0" applyNumberFormat="1" applyFont="1" applyFill="1" applyAlignment="1">
      <alignment horizontal="center" vertical="center"/>
    </xf>
    <xf numFmtId="1" fontId="29" fillId="5" borderId="25" xfId="0" applyNumberFormat="1" applyFont="1" applyFill="1" applyBorder="1" applyAlignment="1">
      <alignment vertical="center"/>
    </xf>
    <xf numFmtId="0" fontId="47" fillId="3" borderId="0" xfId="0" applyFont="1" applyFill="1" applyAlignment="1">
      <alignment vertical="center"/>
    </xf>
    <xf numFmtId="0" fontId="79" fillId="6" borderId="12" xfId="0" quotePrefix="1" applyFont="1" applyFill="1" applyBorder="1" applyAlignment="1">
      <alignment horizontal="center" vertical="center"/>
    </xf>
    <xf numFmtId="0" fontId="67" fillId="3" borderId="56" xfId="0" applyFont="1" applyFill="1" applyBorder="1" applyAlignment="1">
      <alignment vertical="center"/>
    </xf>
    <xf numFmtId="0" fontId="67" fillId="3" borderId="31" xfId="0" applyFont="1" applyFill="1" applyBorder="1" applyAlignment="1">
      <alignment vertical="center"/>
    </xf>
    <xf numFmtId="2" fontId="76" fillId="5" borderId="25" xfId="0" applyNumberFormat="1" applyFont="1" applyFill="1" applyBorder="1" applyAlignment="1">
      <alignment horizontal="center" vertical="center" wrapText="1"/>
    </xf>
    <xf numFmtId="0" fontId="53" fillId="3" borderId="35" xfId="0" applyFont="1" applyFill="1" applyBorder="1" applyAlignment="1">
      <alignment horizontal="left" vertical="center"/>
    </xf>
    <xf numFmtId="0" fontId="30" fillId="3" borderId="36" xfId="0" applyFont="1" applyFill="1" applyBorder="1" applyAlignment="1">
      <alignment horizontal="left" vertical="center" wrapText="1"/>
    </xf>
    <xf numFmtId="0" fontId="30" fillId="3" borderId="30" xfId="0" applyFont="1" applyFill="1" applyBorder="1" applyAlignment="1">
      <alignment horizontal="left" vertical="center" wrapText="1"/>
    </xf>
    <xf numFmtId="0" fontId="19" fillId="3" borderId="59" xfId="0" quotePrefix="1" applyFont="1" applyFill="1" applyBorder="1" applyAlignment="1">
      <alignment horizontal="center" vertical="center"/>
    </xf>
    <xf numFmtId="0" fontId="35" fillId="3" borderId="0" xfId="0" applyFont="1" applyFill="1" applyAlignment="1">
      <alignment horizontal="center" vertical="center" wrapText="1"/>
    </xf>
    <xf numFmtId="0" fontId="50" fillId="5" borderId="35" xfId="0" applyFont="1" applyFill="1" applyBorder="1" applyAlignment="1">
      <alignment vertical="center" wrapText="1"/>
    </xf>
    <xf numFmtId="0" fontId="50" fillId="5" borderId="30" xfId="0" applyFont="1" applyFill="1" applyBorder="1" applyAlignment="1">
      <alignment vertical="center" wrapText="1"/>
    </xf>
    <xf numFmtId="0" fontId="50" fillId="5" borderId="36" xfId="0" applyFont="1" applyFill="1" applyBorder="1" applyAlignment="1">
      <alignment vertical="center" wrapText="1"/>
    </xf>
    <xf numFmtId="0" fontId="38" fillId="0" borderId="0" xfId="0" applyFont="1" applyAlignment="1">
      <alignment vertical="center"/>
    </xf>
    <xf numFmtId="0" fontId="47" fillId="3" borderId="0" xfId="0" quotePrefix="1" applyFont="1" applyFill="1" applyAlignment="1">
      <alignment vertical="center"/>
    </xf>
    <xf numFmtId="0" fontId="47" fillId="3" borderId="0" xfId="0" applyFont="1" applyFill="1" applyAlignment="1">
      <alignment vertical="center" wrapText="1"/>
    </xf>
    <xf numFmtId="0" fontId="47" fillId="3" borderId="0" xfId="0" applyFont="1" applyFill="1" applyAlignment="1">
      <alignment horizontal="center" vertical="center"/>
    </xf>
    <xf numFmtId="0" fontId="81" fillId="0" borderId="0" xfId="0" applyFont="1" applyAlignment="1">
      <alignment vertical="center"/>
    </xf>
    <xf numFmtId="0" fontId="67" fillId="5" borderId="31" xfId="0" quotePrefix="1" applyFont="1" applyFill="1" applyBorder="1" applyAlignment="1">
      <alignment vertical="center"/>
    </xf>
    <xf numFmtId="0" fontId="60" fillId="4" borderId="13" xfId="0" applyFont="1" applyFill="1" applyBorder="1" applyAlignment="1">
      <alignment horizontal="center" vertical="center"/>
    </xf>
    <xf numFmtId="0" fontId="56" fillId="0" borderId="67" xfId="14" applyFont="1" applyBorder="1" applyAlignment="1">
      <alignment horizontal="center" vertical="center" wrapText="1"/>
    </xf>
    <xf numFmtId="0" fontId="50" fillId="5" borderId="0" xfId="0" applyFont="1" applyFill="1" applyAlignment="1">
      <alignment horizontal="left" vertical="center"/>
    </xf>
    <xf numFmtId="0" fontId="50" fillId="5" borderId="0" xfId="0" applyFont="1" applyFill="1" applyAlignment="1">
      <alignment horizontal="right" vertical="center"/>
    </xf>
    <xf numFmtId="3" fontId="83" fillId="5" borderId="14" xfId="0" applyNumberFormat="1" applyFont="1" applyFill="1" applyBorder="1" applyAlignment="1">
      <alignment horizontal="center" vertical="center"/>
    </xf>
    <xf numFmtId="0" fontId="84" fillId="5" borderId="14" xfId="0" applyFont="1" applyFill="1" applyBorder="1" applyAlignment="1">
      <alignment horizontal="center" vertical="center" wrapText="1"/>
    </xf>
    <xf numFmtId="0" fontId="84" fillId="5" borderId="14" xfId="0" applyFont="1" applyFill="1" applyBorder="1" applyAlignment="1">
      <alignment horizontal="center" vertical="center"/>
    </xf>
    <xf numFmtId="0" fontId="84" fillId="5" borderId="14" xfId="0" applyFont="1" applyFill="1" applyBorder="1" applyAlignment="1">
      <alignment horizontal="right" vertical="center"/>
    </xf>
    <xf numFmtId="3" fontId="83" fillId="5" borderId="14" xfId="0" applyNumberFormat="1" applyFont="1" applyFill="1" applyBorder="1" applyAlignment="1">
      <alignment vertical="center"/>
    </xf>
    <xf numFmtId="0" fontId="85" fillId="0" borderId="65" xfId="0" applyFont="1" applyBorder="1" applyAlignment="1">
      <alignment horizontal="center" vertical="center"/>
    </xf>
    <xf numFmtId="0" fontId="38" fillId="12" borderId="0" xfId="0" applyFont="1" applyFill="1" applyAlignment="1">
      <alignment horizontal="center" vertical="center" wrapText="1"/>
    </xf>
    <xf numFmtId="0" fontId="86" fillId="3" borderId="67" xfId="0" applyFont="1" applyFill="1" applyBorder="1"/>
    <xf numFmtId="0" fontId="87" fillId="3" borderId="67" xfId="0" applyFont="1" applyFill="1" applyBorder="1" applyAlignment="1">
      <alignment vertical="center" wrapText="1"/>
    </xf>
    <xf numFmtId="0" fontId="87" fillId="3" borderId="67" xfId="0" quotePrefix="1" applyFont="1" applyFill="1" applyBorder="1" applyAlignment="1">
      <alignment vertical="center" wrapText="1"/>
    </xf>
    <xf numFmtId="12" fontId="87" fillId="3" borderId="67" xfId="0" quotePrefix="1" applyNumberFormat="1" applyFont="1" applyFill="1" applyBorder="1" applyAlignment="1">
      <alignment vertical="center" wrapText="1"/>
    </xf>
    <xf numFmtId="0" fontId="87" fillId="3" borderId="55" xfId="0" applyFont="1" applyFill="1" applyBorder="1" applyAlignment="1">
      <alignment vertical="center" wrapText="1"/>
    </xf>
    <xf numFmtId="0" fontId="86" fillId="13" borderId="67" xfId="0" applyFont="1" applyFill="1" applyBorder="1" applyAlignment="1">
      <alignment horizontal="center"/>
    </xf>
    <xf numFmtId="0" fontId="86" fillId="0" borderId="67" xfId="0" applyFont="1" applyBorder="1" applyAlignment="1">
      <alignment horizontal="center" vertical="center"/>
    </xf>
    <xf numFmtId="0" fontId="88" fillId="14" borderId="67" xfId="0" applyFont="1" applyFill="1" applyBorder="1" applyAlignment="1">
      <alignment horizontal="center"/>
    </xf>
    <xf numFmtId="0" fontId="86" fillId="0" borderId="0" xfId="0" applyFont="1" applyAlignment="1">
      <alignment horizontal="center"/>
    </xf>
    <xf numFmtId="0" fontId="89" fillId="0" borderId="71" xfId="0" applyFont="1" applyBorder="1" applyAlignment="1">
      <alignment horizontal="center"/>
    </xf>
    <xf numFmtId="0" fontId="90" fillId="0" borderId="19" xfId="0" applyFont="1" applyBorder="1"/>
    <xf numFmtId="0" fontId="90" fillId="0" borderId="0" xfId="0" applyFont="1" applyAlignment="1">
      <alignment horizontal="left"/>
    </xf>
    <xf numFmtId="0" fontId="90" fillId="0" borderId="0" xfId="0" applyFont="1"/>
    <xf numFmtId="0" fontId="91" fillId="0" borderId="60" xfId="0" applyFont="1" applyBorder="1"/>
    <xf numFmtId="0" fontId="93" fillId="0" borderId="0" xfId="0" applyFont="1"/>
    <xf numFmtId="1" fontId="21" fillId="5" borderId="25" xfId="0" quotePrefix="1" applyNumberFormat="1" applyFont="1" applyFill="1" applyBorder="1" applyAlignment="1">
      <alignment horizontal="center" vertical="center"/>
    </xf>
    <xf numFmtId="0" fontId="0" fillId="0" borderId="67" xfId="0" applyBorder="1"/>
    <xf numFmtId="1" fontId="21" fillId="5" borderId="25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2" fontId="51" fillId="3" borderId="68" xfId="0" quotePrefix="1" applyNumberFormat="1" applyFont="1" applyFill="1" applyBorder="1" applyAlignment="1">
      <alignment horizontal="center" vertical="center" wrapText="1"/>
    </xf>
    <xf numFmtId="12" fontId="51" fillId="3" borderId="69" xfId="0" quotePrefix="1" applyNumberFormat="1" applyFont="1" applyFill="1" applyBorder="1" applyAlignment="1">
      <alignment horizontal="center" vertical="center" wrapText="1"/>
    </xf>
    <xf numFmtId="12" fontId="51" fillId="3" borderId="70" xfId="0" quotePrefix="1" applyNumberFormat="1" applyFont="1" applyFill="1" applyBorder="1" applyAlignment="1">
      <alignment horizontal="center" vertical="center" wrapText="1"/>
    </xf>
    <xf numFmtId="0" fontId="30" fillId="3" borderId="35" xfId="0" applyFont="1" applyFill="1" applyBorder="1" applyAlignment="1">
      <alignment horizontal="left" vertical="center" wrapText="1"/>
    </xf>
    <xf numFmtId="0" fontId="30" fillId="3" borderId="36" xfId="0" applyFont="1" applyFill="1" applyBorder="1" applyAlignment="1">
      <alignment horizontal="left" vertical="center" wrapText="1"/>
    </xf>
    <xf numFmtId="0" fontId="19" fillId="3" borderId="68" xfId="0" quotePrefix="1" applyFont="1" applyFill="1" applyBorder="1" applyAlignment="1">
      <alignment horizontal="center" vertical="center"/>
    </xf>
    <xf numFmtId="0" fontId="19" fillId="3" borderId="69" xfId="0" quotePrefix="1" applyFont="1" applyFill="1" applyBorder="1" applyAlignment="1">
      <alignment horizontal="center" vertical="center"/>
    </xf>
    <xf numFmtId="0" fontId="19" fillId="3" borderId="70" xfId="0" quotePrefix="1" applyFont="1" applyFill="1" applyBorder="1" applyAlignment="1">
      <alignment horizontal="center" vertical="center"/>
    </xf>
    <xf numFmtId="12" fontId="51" fillId="3" borderId="67" xfId="0" quotePrefix="1" applyNumberFormat="1" applyFont="1" applyFill="1" applyBorder="1" applyAlignment="1">
      <alignment horizontal="center" vertical="center" wrapText="1"/>
    </xf>
    <xf numFmtId="12" fontId="51" fillId="3" borderId="64" xfId="0" quotePrefix="1" applyNumberFormat="1" applyFont="1" applyFill="1" applyBorder="1" applyAlignment="1">
      <alignment horizontal="center" vertical="center" wrapText="1"/>
    </xf>
    <xf numFmtId="12" fontId="51" fillId="3" borderId="60" xfId="0" quotePrefix="1" applyNumberFormat="1" applyFont="1" applyFill="1" applyBorder="1" applyAlignment="1">
      <alignment horizontal="center" vertical="center" wrapText="1"/>
    </xf>
    <xf numFmtId="12" fontId="51" fillId="3" borderId="61" xfId="0" quotePrefix="1" applyNumberFormat="1" applyFont="1" applyFill="1" applyBorder="1" applyAlignment="1">
      <alignment horizontal="center" vertical="center" wrapText="1"/>
    </xf>
    <xf numFmtId="12" fontId="51" fillId="3" borderId="10" xfId="0" quotePrefix="1" applyNumberFormat="1" applyFont="1" applyFill="1" applyBorder="1" applyAlignment="1">
      <alignment horizontal="center" vertical="center" wrapText="1"/>
    </xf>
    <xf numFmtId="12" fontId="51" fillId="3" borderId="65" xfId="0" quotePrefix="1" applyNumberFormat="1" applyFont="1" applyFill="1" applyBorder="1" applyAlignment="1">
      <alignment horizontal="center" vertical="center" wrapText="1"/>
    </xf>
    <xf numFmtId="12" fontId="51" fillId="3" borderId="66" xfId="0" quotePrefix="1" applyNumberFormat="1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left" vertical="center" wrapText="1"/>
    </xf>
    <xf numFmtId="0" fontId="21" fillId="3" borderId="6" xfId="0" applyFont="1" applyFill="1" applyBorder="1" applyAlignment="1">
      <alignment horizontal="left" vertical="center" wrapText="1"/>
    </xf>
    <xf numFmtId="15" fontId="67" fillId="5" borderId="31" xfId="0" quotePrefix="1" applyNumberFormat="1" applyFont="1" applyFill="1" applyBorder="1" applyAlignment="1">
      <alignment horizontal="left" vertical="center"/>
    </xf>
    <xf numFmtId="15" fontId="67" fillId="5" borderId="31" xfId="0" applyNumberFormat="1" applyFont="1" applyFill="1" applyBorder="1" applyAlignment="1">
      <alignment horizontal="left" vertical="center"/>
    </xf>
    <xf numFmtId="0" fontId="67" fillId="5" borderId="31" xfId="0" quotePrefix="1" applyFont="1" applyFill="1" applyBorder="1" applyAlignment="1">
      <alignment horizontal="left" vertical="center" wrapText="1"/>
    </xf>
    <xf numFmtId="0" fontId="67" fillId="5" borderId="31" xfId="0" applyFont="1" applyFill="1" applyBorder="1" applyAlignment="1">
      <alignment horizontal="left" vertical="center" wrapText="1"/>
    </xf>
    <xf numFmtId="0" fontId="67" fillId="5" borderId="31" xfId="0" applyFont="1" applyFill="1" applyBorder="1" applyAlignment="1">
      <alignment horizontal="center" vertical="center"/>
    </xf>
    <xf numFmtId="0" fontId="19" fillId="4" borderId="18" xfId="0" applyFont="1" applyFill="1" applyBorder="1" applyAlignment="1">
      <alignment horizontal="center" vertical="center"/>
    </xf>
    <xf numFmtId="0" fontId="19" fillId="4" borderId="19" xfId="0" applyFont="1" applyFill="1" applyBorder="1" applyAlignment="1">
      <alignment horizontal="center" vertical="center"/>
    </xf>
    <xf numFmtId="0" fontId="49" fillId="3" borderId="18" xfId="0" applyFont="1" applyFill="1" applyBorder="1" applyAlignment="1">
      <alignment horizontal="center" vertical="center" wrapText="1"/>
    </xf>
    <xf numFmtId="0" fontId="49" fillId="3" borderId="19" xfId="0" applyFont="1" applyFill="1" applyBorder="1" applyAlignment="1">
      <alignment horizontal="center" vertical="center" wrapText="1"/>
    </xf>
    <xf numFmtId="0" fontId="49" fillId="3" borderId="20" xfId="0" applyFont="1" applyFill="1" applyBorder="1" applyAlignment="1">
      <alignment horizontal="center" vertical="center" wrapText="1"/>
    </xf>
    <xf numFmtId="0" fontId="49" fillId="3" borderId="5" xfId="0" applyFont="1" applyFill="1" applyBorder="1" applyAlignment="1">
      <alignment horizontal="center" vertical="center" wrapText="1"/>
    </xf>
    <xf numFmtId="0" fontId="49" fillId="3" borderId="0" xfId="0" applyFont="1" applyFill="1" applyAlignment="1">
      <alignment horizontal="center" vertical="center" wrapText="1"/>
    </xf>
    <xf numFmtId="0" fontId="49" fillId="3" borderId="6" xfId="0" applyFont="1" applyFill="1" applyBorder="1" applyAlignment="1">
      <alignment horizontal="center" vertical="center" wrapText="1"/>
    </xf>
    <xf numFmtId="0" fontId="49" fillId="3" borderId="7" xfId="0" applyFont="1" applyFill="1" applyBorder="1" applyAlignment="1">
      <alignment horizontal="center" vertical="center" wrapText="1"/>
    </xf>
    <xf numFmtId="0" fontId="49" fillId="3" borderId="8" xfId="0" applyFont="1" applyFill="1" applyBorder="1" applyAlignment="1">
      <alignment horizontal="center" vertical="center" wrapText="1"/>
    </xf>
    <xf numFmtId="0" fontId="49" fillId="3" borderId="9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19" fillId="4" borderId="62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5" xfId="0" quotePrefix="1" applyFont="1" applyBorder="1" applyAlignment="1">
      <alignment horizontal="center" vertical="center"/>
    </xf>
    <xf numFmtId="16" fontId="15" fillId="0" borderId="25" xfId="0" quotePrefix="1" applyNumberFormat="1" applyFont="1" applyBorder="1" applyAlignment="1">
      <alignment horizontal="center" vertical="center"/>
    </xf>
    <xf numFmtId="0" fontId="30" fillId="5" borderId="25" xfId="0" applyFont="1" applyFill="1" applyBorder="1" applyAlignment="1">
      <alignment horizontal="center" vertical="center"/>
    </xf>
    <xf numFmtId="1" fontId="30" fillId="5" borderId="28" xfId="0" applyNumberFormat="1" applyFont="1" applyFill="1" applyBorder="1" applyAlignment="1">
      <alignment horizontal="center" vertical="center" wrapText="1"/>
    </xf>
    <xf numFmtId="1" fontId="30" fillId="5" borderId="29" xfId="0" applyNumberFormat="1" applyFont="1" applyFill="1" applyBorder="1" applyAlignment="1">
      <alignment horizontal="center" vertical="center" wrapText="1"/>
    </xf>
    <xf numFmtId="1" fontId="63" fillId="0" borderId="35" xfId="0" applyNumberFormat="1" applyFont="1" applyBorder="1" applyAlignment="1">
      <alignment horizontal="center" vertical="center" wrapText="1"/>
    </xf>
    <xf numFmtId="1" fontId="63" fillId="0" borderId="30" xfId="0" applyNumberFormat="1" applyFont="1" applyBorder="1" applyAlignment="1">
      <alignment horizontal="center" vertical="center" wrapText="1"/>
    </xf>
    <xf numFmtId="1" fontId="63" fillId="0" borderId="36" xfId="0" applyNumberFormat="1" applyFont="1" applyBorder="1" applyAlignment="1">
      <alignment horizontal="center" vertical="center" wrapText="1"/>
    </xf>
    <xf numFmtId="0" fontId="50" fillId="5" borderId="35" xfId="0" applyFont="1" applyFill="1" applyBorder="1" applyAlignment="1">
      <alignment horizontal="center" vertical="center" wrapText="1"/>
    </xf>
    <xf numFmtId="0" fontId="50" fillId="5" borderId="30" xfId="0" applyFont="1" applyFill="1" applyBorder="1" applyAlignment="1">
      <alignment horizontal="center" vertical="center" wrapText="1"/>
    </xf>
    <xf numFmtId="0" fontId="50" fillId="5" borderId="36" xfId="0" applyFont="1" applyFill="1" applyBorder="1" applyAlignment="1">
      <alignment horizontal="center" vertical="center" wrapText="1"/>
    </xf>
    <xf numFmtId="0" fontId="19" fillId="4" borderId="63" xfId="0" applyFont="1" applyFill="1" applyBorder="1" applyAlignment="1">
      <alignment horizontal="center" vertical="center" wrapText="1"/>
    </xf>
    <xf numFmtId="1" fontId="50" fillId="5" borderId="35" xfId="0" applyNumberFormat="1" applyFont="1" applyFill="1" applyBorder="1" applyAlignment="1">
      <alignment horizontal="center" vertical="center" wrapText="1"/>
    </xf>
    <xf numFmtId="1" fontId="50" fillId="5" borderId="36" xfId="0" applyNumberFormat="1" applyFont="1" applyFill="1" applyBorder="1" applyAlignment="1">
      <alignment horizontal="center" vertical="center" wrapText="1"/>
    </xf>
    <xf numFmtId="0" fontId="50" fillId="5" borderId="67" xfId="0" applyFont="1" applyFill="1" applyBorder="1" applyAlignment="1">
      <alignment horizontal="center" vertical="center" wrapText="1"/>
    </xf>
    <xf numFmtId="0" fontId="50" fillId="5" borderId="67" xfId="0" applyFont="1" applyFill="1" applyBorder="1" applyAlignment="1">
      <alignment horizontal="center" vertical="center"/>
    </xf>
    <xf numFmtId="1" fontId="50" fillId="5" borderId="28" xfId="0" applyNumberFormat="1" applyFont="1" applyFill="1" applyBorder="1" applyAlignment="1">
      <alignment horizontal="center" vertical="center" wrapText="1"/>
    </xf>
    <xf numFmtId="1" fontId="50" fillId="5" borderId="29" xfId="0" applyNumberFormat="1" applyFont="1" applyFill="1" applyBorder="1" applyAlignment="1">
      <alignment horizontal="center" vertical="center" wrapText="1"/>
    </xf>
    <xf numFmtId="0" fontId="19" fillId="4" borderId="24" xfId="0" applyFont="1" applyFill="1" applyBorder="1" applyAlignment="1">
      <alignment horizontal="center" vertical="center"/>
    </xf>
    <xf numFmtId="0" fontId="19" fillId="4" borderId="15" xfId="0" applyFont="1" applyFill="1" applyBorder="1" applyAlignment="1">
      <alignment horizontal="center" vertical="center"/>
    </xf>
    <xf numFmtId="0" fontId="19" fillId="4" borderId="16" xfId="0" applyFont="1" applyFill="1" applyBorder="1" applyAlignment="1">
      <alignment horizontal="center" vertical="center"/>
    </xf>
    <xf numFmtId="0" fontId="19" fillId="4" borderId="16" xfId="0" applyFont="1" applyFill="1" applyBorder="1" applyAlignment="1">
      <alignment horizontal="center" vertical="center" wrapText="1"/>
    </xf>
    <xf numFmtId="0" fontId="77" fillId="5" borderId="0" xfId="0" applyFont="1" applyFill="1" applyAlignment="1">
      <alignment horizontal="center" vertical="center" wrapText="1"/>
    </xf>
    <xf numFmtId="0" fontId="82" fillId="3" borderId="0" xfId="0" quotePrefix="1" applyFont="1" applyFill="1" applyAlignment="1">
      <alignment horizontal="left" vertical="center" wrapText="1"/>
    </xf>
    <xf numFmtId="0" fontId="51" fillId="5" borderId="0" xfId="0" applyFont="1" applyFill="1" applyAlignment="1">
      <alignment horizontal="left" vertical="center" wrapText="1"/>
    </xf>
    <xf numFmtId="0" fontId="70" fillId="5" borderId="0" xfId="0" applyFont="1" applyFill="1" applyAlignment="1">
      <alignment horizontal="center" vertical="center" wrapText="1"/>
    </xf>
    <xf numFmtId="0" fontId="21" fillId="0" borderId="35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3" borderId="35" xfId="0" applyFont="1" applyFill="1" applyBorder="1" applyAlignment="1">
      <alignment horizontal="center" vertical="center" wrapText="1"/>
    </xf>
    <xf numFmtId="0" fontId="21" fillId="3" borderId="30" xfId="0" applyFont="1" applyFill="1" applyBorder="1" applyAlignment="1">
      <alignment horizontal="center" vertical="center" wrapText="1"/>
    </xf>
    <xf numFmtId="0" fontId="21" fillId="3" borderId="36" xfId="0" applyFont="1" applyFill="1" applyBorder="1" applyAlignment="1">
      <alignment horizontal="center" vertical="center" wrapText="1"/>
    </xf>
    <xf numFmtId="0" fontId="19" fillId="3" borderId="35" xfId="0" quotePrefix="1" applyFont="1" applyFill="1" applyBorder="1" applyAlignment="1">
      <alignment horizontal="center" vertical="center" wrapText="1"/>
    </xf>
    <xf numFmtId="0" fontId="19" fillId="3" borderId="36" xfId="0" applyFont="1" applyFill="1" applyBorder="1" applyAlignment="1">
      <alignment horizontal="center" vertical="center" wrapText="1"/>
    </xf>
    <xf numFmtId="0" fontId="72" fillId="5" borderId="35" xfId="0" quotePrefix="1" applyFont="1" applyFill="1" applyBorder="1" applyAlignment="1">
      <alignment horizontal="center" vertical="center" wrapText="1"/>
    </xf>
    <xf numFmtId="0" fontId="72" fillId="5" borderId="30" xfId="0" quotePrefix="1" applyFont="1" applyFill="1" applyBorder="1" applyAlignment="1">
      <alignment horizontal="center" vertical="center" wrapText="1"/>
    </xf>
    <xf numFmtId="0" fontId="72" fillId="5" borderId="36" xfId="0" quotePrefix="1" applyFont="1" applyFill="1" applyBorder="1" applyAlignment="1">
      <alignment horizontal="center" vertical="center" wrapText="1"/>
    </xf>
    <xf numFmtId="0" fontId="21" fillId="3" borderId="57" xfId="0" applyFont="1" applyFill="1" applyBorder="1" applyAlignment="1">
      <alignment horizontal="center" vertical="center" wrapText="1"/>
    </xf>
    <xf numFmtId="0" fontId="21" fillId="3" borderId="58" xfId="0" applyFont="1" applyFill="1" applyBorder="1" applyAlignment="1">
      <alignment horizontal="center" vertical="center" wrapText="1"/>
    </xf>
    <xf numFmtId="0" fontId="30" fillId="3" borderId="64" xfId="0" applyFont="1" applyFill="1" applyBorder="1" applyAlignment="1">
      <alignment horizontal="center" vertical="center"/>
    </xf>
    <xf numFmtId="0" fontId="30" fillId="3" borderId="60" xfId="0" applyFont="1" applyFill="1" applyBorder="1" applyAlignment="1">
      <alignment horizontal="center" vertical="center"/>
    </xf>
    <xf numFmtId="0" fontId="30" fillId="3" borderId="61" xfId="0" applyFont="1" applyFill="1" applyBorder="1" applyAlignment="1">
      <alignment horizontal="center" vertical="center"/>
    </xf>
    <xf numFmtId="0" fontId="30" fillId="3" borderId="10" xfId="0" applyFont="1" applyFill="1" applyBorder="1" applyAlignment="1">
      <alignment horizontal="center" vertical="center"/>
    </xf>
    <xf numFmtId="0" fontId="30" fillId="3" borderId="65" xfId="0" applyFont="1" applyFill="1" applyBorder="1" applyAlignment="1">
      <alignment horizontal="center" vertical="center"/>
    </xf>
    <xf numFmtId="0" fontId="30" fillId="3" borderId="66" xfId="0" applyFont="1" applyFill="1" applyBorder="1" applyAlignment="1">
      <alignment horizontal="center" vertical="center"/>
    </xf>
    <xf numFmtId="0" fontId="56" fillId="0" borderId="32" xfId="14" applyFont="1" applyBorder="1" applyAlignment="1">
      <alignment horizontal="center" vertical="center" wrapText="1"/>
    </xf>
    <xf numFmtId="0" fontId="56" fillId="0" borderId="55" xfId="14" applyFont="1" applyBorder="1" applyAlignment="1">
      <alignment horizontal="center" vertical="center" wrapText="1"/>
    </xf>
    <xf numFmtId="0" fontId="31" fillId="0" borderId="59" xfId="14" applyFont="1" applyBorder="1" applyAlignment="1">
      <alignment horizontal="center" vertical="center" wrapText="1"/>
    </xf>
    <xf numFmtId="0" fontId="31" fillId="0" borderId="55" xfId="14" applyFont="1" applyBorder="1" applyAlignment="1">
      <alignment horizontal="center" vertical="center" wrapText="1"/>
    </xf>
    <xf numFmtId="0" fontId="56" fillId="0" borderId="59" xfId="14" quotePrefix="1" applyFont="1" applyBorder="1" applyAlignment="1">
      <alignment horizontal="center" vertical="center" wrapText="1"/>
    </xf>
    <xf numFmtId="0" fontId="56" fillId="0" borderId="4" xfId="14" quotePrefix="1" applyFont="1" applyBorder="1" applyAlignment="1">
      <alignment horizontal="center" vertical="center" wrapText="1"/>
    </xf>
    <xf numFmtId="0" fontId="51" fillId="0" borderId="54" xfId="14" applyFont="1" applyBorder="1" applyAlignment="1">
      <alignment horizontal="center" wrapText="1"/>
    </xf>
    <xf numFmtId="0" fontId="51" fillId="0" borderId="10" xfId="14" applyFont="1" applyBorder="1" applyAlignment="1">
      <alignment horizontal="center" wrapText="1"/>
    </xf>
    <xf numFmtId="0" fontId="56" fillId="0" borderId="59" xfId="14" applyFont="1" applyBorder="1" applyAlignment="1">
      <alignment horizontal="center" vertical="center" wrapText="1"/>
    </xf>
    <xf numFmtId="0" fontId="56" fillId="0" borderId="4" xfId="14" applyFont="1" applyBorder="1" applyAlignment="1">
      <alignment horizontal="center" vertical="center" wrapText="1"/>
    </xf>
    <xf numFmtId="1" fontId="71" fillId="0" borderId="59" xfId="14" applyNumberFormat="1" applyFont="1" applyBorder="1" applyAlignment="1">
      <alignment horizontal="center" vertical="center" wrapText="1"/>
    </xf>
    <xf numFmtId="1" fontId="71" fillId="0" borderId="4" xfId="14" applyNumberFormat="1" applyFont="1" applyBorder="1" applyAlignment="1">
      <alignment horizontal="center" vertical="center" wrapText="1"/>
    </xf>
    <xf numFmtId="0" fontId="36" fillId="3" borderId="0" xfId="0" applyFont="1" applyFill="1" applyAlignment="1">
      <alignment horizontal="left" vertical="center" wrapText="1"/>
    </xf>
    <xf numFmtId="0" fontId="38" fillId="4" borderId="0" xfId="0" applyFont="1" applyFill="1" applyAlignment="1">
      <alignment horizontal="center" vertical="center" wrapText="1"/>
    </xf>
    <xf numFmtId="0" fontId="94" fillId="3" borderId="60" xfId="0" applyFont="1" applyFill="1" applyBorder="1" applyAlignment="1">
      <alignment horizontal="left" vertical="center" wrapText="1"/>
    </xf>
    <xf numFmtId="0" fontId="92" fillId="3" borderId="0" xfId="0" applyFont="1" applyFill="1" applyAlignment="1">
      <alignment horizontal="left" vertical="center" wrapText="1"/>
    </xf>
    <xf numFmtId="0" fontId="33" fillId="0" borderId="0" xfId="17" applyFont="1" applyAlignment="1">
      <alignment horizontal="left" vertical="center" wrapText="1"/>
    </xf>
    <xf numFmtId="16" fontId="33" fillId="0" borderId="39" xfId="17" applyNumberFormat="1" applyFont="1" applyBorder="1" applyAlignment="1">
      <alignment horizontal="center" vertical="center" wrapText="1"/>
    </xf>
    <xf numFmtId="16" fontId="33" fillId="0" borderId="40" xfId="17" applyNumberFormat="1" applyFont="1" applyBorder="1" applyAlignment="1">
      <alignment horizontal="center" vertical="center" wrapText="1"/>
    </xf>
    <xf numFmtId="16" fontId="33" fillId="0" borderId="41" xfId="17" applyNumberFormat="1" applyFont="1" applyBorder="1" applyAlignment="1">
      <alignment horizontal="center" vertical="center" wrapText="1"/>
    </xf>
    <xf numFmtId="0" fontId="33" fillId="0" borderId="44" xfId="17" applyFont="1" applyBorder="1" applyAlignment="1">
      <alignment horizontal="center" vertical="center" wrapText="1"/>
    </xf>
    <xf numFmtId="0" fontId="33" fillId="0" borderId="45" xfId="17" applyFont="1" applyBorder="1" applyAlignment="1">
      <alignment horizontal="center" vertical="center" wrapText="1"/>
    </xf>
    <xf numFmtId="0" fontId="33" fillId="0" borderId="46" xfId="17" applyFont="1" applyBorder="1" applyAlignment="1">
      <alignment horizontal="center" vertical="center" wrapText="1"/>
    </xf>
    <xf numFmtId="0" fontId="33" fillId="0" borderId="48" xfId="17" applyFont="1" applyBorder="1" applyAlignment="1">
      <alignment horizontal="center" vertical="center" wrapText="1"/>
    </xf>
    <xf numFmtId="0" fontId="33" fillId="0" borderId="50" xfId="17" applyFont="1" applyBorder="1" applyAlignment="1">
      <alignment horizontal="center" vertical="center" wrapText="1"/>
    </xf>
    <xf numFmtId="0" fontId="33" fillId="0" borderId="51" xfId="17" applyFont="1" applyBorder="1" applyAlignment="1">
      <alignment horizontal="center" vertical="center" wrapText="1"/>
    </xf>
    <xf numFmtId="0" fontId="11" fillId="4" borderId="21" xfId="17" applyFont="1" applyFill="1" applyBorder="1" applyAlignment="1">
      <alignment horizontal="center" vertical="center"/>
    </xf>
    <xf numFmtId="0" fontId="11" fillId="4" borderId="22" xfId="17" applyFont="1" applyFill="1" applyBorder="1" applyAlignment="1">
      <alignment horizontal="center" vertical="center"/>
    </xf>
    <xf numFmtId="0" fontId="33" fillId="4" borderId="37" xfId="17" applyFont="1" applyFill="1" applyBorder="1" applyAlignment="1">
      <alignment horizontal="left" vertical="center"/>
    </xf>
    <xf numFmtId="0" fontId="33" fillId="0" borderId="22" xfId="17" applyFont="1" applyBorder="1" applyAlignment="1">
      <alignment vertical="center"/>
    </xf>
    <xf numFmtId="0" fontId="33" fillId="0" borderId="22" xfId="17" applyFont="1" applyBorder="1" applyAlignment="1">
      <alignment horizontal="left" vertical="center"/>
    </xf>
    <xf numFmtId="0" fontId="86" fillId="0" borderId="59" xfId="0" applyFont="1" applyBorder="1" applyAlignment="1">
      <alignment horizontal="center" vertical="center" wrapText="1"/>
    </xf>
    <xf numFmtId="0" fontId="86" fillId="0" borderId="55" xfId="0" applyFont="1" applyBorder="1" applyAlignment="1">
      <alignment horizontal="center" vertical="center" wrapText="1"/>
    </xf>
    <xf numFmtId="0" fontId="86" fillId="0" borderId="4" xfId="0" applyFont="1" applyBorder="1" applyAlignment="1">
      <alignment horizontal="center" vertical="center" wrapText="1"/>
    </xf>
  </cellXfs>
  <cellStyles count="20">
    <cellStyle name="Comma 2 6" xfId="11" xr:uid="{00000000-0005-0000-0000-000000000000}"/>
    <cellStyle name="Comma 5" xfId="1" xr:uid="{00000000-0005-0000-0000-000001000000}"/>
    <cellStyle name="Comma 6" xfId="6" xr:uid="{00000000-0005-0000-0000-000002000000}"/>
    <cellStyle name="Comma 74 2" xfId="7" xr:uid="{00000000-0005-0000-0000-000003000000}"/>
    <cellStyle name="Hyperlink 2" xfId="13" xr:uid="{00000000-0005-0000-0000-000004000000}"/>
    <cellStyle name="Hyperlink 3" xfId="2" xr:uid="{00000000-0005-0000-0000-000005000000}"/>
    <cellStyle name="Normal" xfId="0" builtinId="0"/>
    <cellStyle name="Normal 10" xfId="3" xr:uid="{00000000-0005-0000-0000-000007000000}"/>
    <cellStyle name="Normal 10 2" xfId="8" xr:uid="{00000000-0005-0000-0000-000008000000}"/>
    <cellStyle name="Normal 133 3" xfId="5" xr:uid="{00000000-0005-0000-0000-000009000000}"/>
    <cellStyle name="Normal 133 3 3" xfId="12" xr:uid="{00000000-0005-0000-0000-00000A000000}"/>
    <cellStyle name="Normal 137" xfId="4" xr:uid="{00000000-0005-0000-0000-00000B000000}"/>
    <cellStyle name="Normal 2" xfId="14" xr:uid="{00000000-0005-0000-0000-00000C000000}"/>
    <cellStyle name="Normal 2 2" xfId="18" xr:uid="{C3682614-6329-40E0-9C70-46C564339A68}"/>
    <cellStyle name="Normal 2 3" xfId="17" xr:uid="{00000000-0005-0000-0000-00000D000000}"/>
    <cellStyle name="Normal 3" xfId="19" xr:uid="{767CF605-6E19-4D68-BD94-0269EC17D012}"/>
    <cellStyle name="Normal 3 2 4" xfId="9" xr:uid="{00000000-0005-0000-0000-00000E000000}"/>
    <cellStyle name="Normal 3 4" xfId="16" xr:uid="{00000000-0005-0000-0000-00000F000000}"/>
    <cellStyle name="Normal 4 5" xfId="10" xr:uid="{00000000-0005-0000-0000-000010000000}"/>
    <cellStyle name="Normal 9" xfId="15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10.jpeg"/><Relationship Id="rId1" Type="http://schemas.openxmlformats.org/officeDocument/2006/relationships/image" Target="../media/image9.jpeg"/><Relationship Id="rId6" Type="http://schemas.openxmlformats.org/officeDocument/2006/relationships/image" Target="../media/image14.png"/><Relationship Id="rId5" Type="http://schemas.openxmlformats.org/officeDocument/2006/relationships/image" Target="../media/image13.png"/><Relationship Id="rId4" Type="http://schemas.openxmlformats.org/officeDocument/2006/relationships/image" Target="../media/image12.jpe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jpeg"/><Relationship Id="rId3" Type="http://schemas.openxmlformats.org/officeDocument/2006/relationships/image" Target="../media/image17.jpeg"/><Relationship Id="rId7" Type="http://schemas.openxmlformats.org/officeDocument/2006/relationships/image" Target="../media/image21.jpeg"/><Relationship Id="rId12" Type="http://schemas.openxmlformats.org/officeDocument/2006/relationships/image" Target="../media/image26.jpeg"/><Relationship Id="rId2" Type="http://schemas.openxmlformats.org/officeDocument/2006/relationships/image" Target="../media/image16.jpeg"/><Relationship Id="rId1" Type="http://schemas.openxmlformats.org/officeDocument/2006/relationships/image" Target="../media/image15.jpeg"/><Relationship Id="rId6" Type="http://schemas.openxmlformats.org/officeDocument/2006/relationships/image" Target="../media/image20.jpeg"/><Relationship Id="rId11" Type="http://schemas.openxmlformats.org/officeDocument/2006/relationships/image" Target="../media/image25.jpeg"/><Relationship Id="rId5" Type="http://schemas.openxmlformats.org/officeDocument/2006/relationships/image" Target="../media/image19.jpeg"/><Relationship Id="rId10" Type="http://schemas.openxmlformats.org/officeDocument/2006/relationships/image" Target="../media/image24.jpeg"/><Relationship Id="rId4" Type="http://schemas.openxmlformats.org/officeDocument/2006/relationships/image" Target="../media/image18.jpeg"/><Relationship Id="rId9" Type="http://schemas.openxmlformats.org/officeDocument/2006/relationships/image" Target="../media/image2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8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8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520976</xdr:colOff>
      <xdr:row>0</xdr:row>
      <xdr:rowOff>166344</xdr:rowOff>
    </xdr:from>
    <xdr:to>
      <xdr:col>3</xdr:col>
      <xdr:colOff>114299</xdr:colOff>
      <xdr:row>2</xdr:row>
      <xdr:rowOff>35117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976" y="166344"/>
          <a:ext cx="1605003" cy="2345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984250</xdr:colOff>
      <xdr:row>49</xdr:row>
      <xdr:rowOff>539750</xdr:rowOff>
    </xdr:from>
    <xdr:to>
      <xdr:col>14</xdr:col>
      <xdr:colOff>1133157</xdr:colOff>
      <xdr:row>53</xdr:row>
      <xdr:rowOff>1101725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FBC2E11-1DEA-2637-F3D6-66F1F5866A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12375" y="49895125"/>
          <a:ext cx="4884420" cy="3467100"/>
        </a:xfrm>
        <a:prstGeom prst="rect">
          <a:avLst/>
        </a:prstGeom>
      </xdr:spPr>
    </xdr:pic>
    <xdr:clientData/>
  </xdr:twoCellAnchor>
  <xdr:twoCellAnchor editAs="oneCell">
    <xdr:from>
      <xdr:col>12</xdr:col>
      <xdr:colOff>1317625</xdr:colOff>
      <xdr:row>3</xdr:row>
      <xdr:rowOff>309562</xdr:rowOff>
    </xdr:from>
    <xdr:to>
      <xdr:col>15</xdr:col>
      <xdr:colOff>1385888</xdr:colOff>
      <xdr:row>7</xdr:row>
      <xdr:rowOff>714375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800E9EC-2174-1503-01A8-DFEF93E33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106188" y="1809750"/>
          <a:ext cx="4259263" cy="2500313"/>
        </a:xfrm>
        <a:prstGeom prst="rect">
          <a:avLst/>
        </a:prstGeom>
      </xdr:spPr>
    </xdr:pic>
    <xdr:clientData/>
  </xdr:twoCellAnchor>
  <xdr:twoCellAnchor editAs="oneCell">
    <xdr:from>
      <xdr:col>11</xdr:col>
      <xdr:colOff>1079501</xdr:colOff>
      <xdr:row>57</xdr:row>
      <xdr:rowOff>341459</xdr:rowOff>
    </xdr:from>
    <xdr:to>
      <xdr:col>13</xdr:col>
      <xdr:colOff>801687</xdr:colOff>
      <xdr:row>58</xdr:row>
      <xdr:rowOff>1492341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132777A-A5F5-63FF-3172-4D6A2F33F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907626" y="57681959"/>
          <a:ext cx="3286124" cy="3087632"/>
        </a:xfrm>
        <a:prstGeom prst="rect">
          <a:avLst/>
        </a:prstGeom>
      </xdr:spPr>
    </xdr:pic>
    <xdr:clientData/>
  </xdr:twoCellAnchor>
  <xdr:twoCellAnchor editAs="oneCell">
    <xdr:from>
      <xdr:col>11</xdr:col>
      <xdr:colOff>1016000</xdr:colOff>
      <xdr:row>60</xdr:row>
      <xdr:rowOff>222250</xdr:rowOff>
    </xdr:from>
    <xdr:to>
      <xdr:col>13</xdr:col>
      <xdr:colOff>49345</xdr:colOff>
      <xdr:row>61</xdr:row>
      <xdr:rowOff>1365366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CECB01C0-B8BD-F332-581C-AEF52183E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2844125" y="62134750"/>
          <a:ext cx="2597283" cy="22543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6527804</xdr:colOff>
      <xdr:row>24</xdr:row>
      <xdr:rowOff>199838</xdr:rowOff>
    </xdr:from>
    <xdr:to>
      <xdr:col>1</xdr:col>
      <xdr:colOff>8432801</xdr:colOff>
      <xdr:row>24</xdr:row>
      <xdr:rowOff>2444442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5F3C992-5AB7-45E4-9251-6AB8F475D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12428601" y="45124441"/>
          <a:ext cx="2244604" cy="1904997"/>
        </a:xfrm>
        <a:prstGeom prst="rect">
          <a:avLst/>
        </a:prstGeom>
      </xdr:spPr>
    </xdr:pic>
    <xdr:clientData/>
  </xdr:twoCellAnchor>
  <xdr:twoCellAnchor editAs="oneCell">
    <xdr:from>
      <xdr:col>1</xdr:col>
      <xdr:colOff>5283200</xdr:colOff>
      <xdr:row>37</xdr:row>
      <xdr:rowOff>406400</xdr:rowOff>
    </xdr:from>
    <xdr:to>
      <xdr:col>1</xdr:col>
      <xdr:colOff>9321800</xdr:colOff>
      <xdr:row>37</xdr:row>
      <xdr:rowOff>4696460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1260005-0A94-1EF4-1B41-B61F91B043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36600" y="62357000"/>
          <a:ext cx="4038600" cy="4290060"/>
        </a:xfrm>
        <a:prstGeom prst="rect">
          <a:avLst/>
        </a:prstGeom>
      </xdr:spPr>
    </xdr:pic>
    <xdr:clientData/>
  </xdr:twoCellAnchor>
  <xdr:twoCellAnchor editAs="oneCell">
    <xdr:from>
      <xdr:col>1</xdr:col>
      <xdr:colOff>5689600</xdr:colOff>
      <xdr:row>32</xdr:row>
      <xdr:rowOff>177800</xdr:rowOff>
    </xdr:from>
    <xdr:to>
      <xdr:col>1</xdr:col>
      <xdr:colOff>9956800</xdr:colOff>
      <xdr:row>32</xdr:row>
      <xdr:rowOff>2547620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82C5A96C-1380-C8CF-8957-72E588894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43000" y="55905400"/>
          <a:ext cx="4267200" cy="2369820"/>
        </a:xfrm>
        <a:prstGeom prst="rect">
          <a:avLst/>
        </a:prstGeom>
      </xdr:spPr>
    </xdr:pic>
    <xdr:clientData/>
  </xdr:twoCellAnchor>
  <xdr:twoCellAnchor editAs="oneCell">
    <xdr:from>
      <xdr:col>1</xdr:col>
      <xdr:colOff>5384800</xdr:colOff>
      <xdr:row>28</xdr:row>
      <xdr:rowOff>355600</xdr:rowOff>
    </xdr:from>
    <xdr:to>
      <xdr:col>1</xdr:col>
      <xdr:colOff>8394700</xdr:colOff>
      <xdr:row>28</xdr:row>
      <xdr:rowOff>3723640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201C9E48-D26B-F8E7-86C6-8A5E920FF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538200" y="48209200"/>
          <a:ext cx="3009900" cy="3368040"/>
        </a:xfrm>
        <a:prstGeom prst="rect">
          <a:avLst/>
        </a:prstGeom>
      </xdr:spPr>
    </xdr:pic>
    <xdr:clientData/>
  </xdr:twoCellAnchor>
  <xdr:twoCellAnchor editAs="oneCell">
    <xdr:from>
      <xdr:col>1</xdr:col>
      <xdr:colOff>9029700</xdr:colOff>
      <xdr:row>20</xdr:row>
      <xdr:rowOff>409848</xdr:rowOff>
    </xdr:from>
    <xdr:to>
      <xdr:col>1</xdr:col>
      <xdr:colOff>13525500</xdr:colOff>
      <xdr:row>20</xdr:row>
      <xdr:rowOff>4781258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5D75C5E-4DDF-1089-BC24-0BAAA50E49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802100" y="39119448"/>
          <a:ext cx="4495800" cy="4371410"/>
        </a:xfrm>
        <a:prstGeom prst="rect">
          <a:avLst/>
        </a:prstGeom>
      </xdr:spPr>
    </xdr:pic>
    <xdr:clientData/>
  </xdr:twoCellAnchor>
  <xdr:oneCellAnchor>
    <xdr:from>
      <xdr:col>1</xdr:col>
      <xdr:colOff>571500</xdr:colOff>
      <xdr:row>20</xdr:row>
      <xdr:rowOff>381000</xdr:rowOff>
    </xdr:from>
    <xdr:ext cx="7165756" cy="4648057"/>
    <xdr:pic>
      <xdr:nvPicPr>
        <xdr:cNvPr id="8" name="Picture 7">
          <a:extLst>
            <a:ext uri="{FF2B5EF4-FFF2-40B4-BE49-F238E27FC236}">
              <a16:creationId xmlns:a16="http://schemas.microsoft.com/office/drawing/2014/main" id="{AC4A39DC-8875-4A12-84DD-3F1EB674F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343900" y="39090600"/>
          <a:ext cx="7165756" cy="464805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2</xdr:row>
      <xdr:rowOff>310861</xdr:rowOff>
    </xdr:to>
    <xdr:sp macro="" textlink="">
      <xdr:nvSpPr>
        <xdr:cNvPr id="2" name="AutoShape 1" descr="https://f33-zpg.zdn.vn/1602563988728162797/4c9b126ccd5738096146.jpg">
          <a:extLst>
            <a:ext uri="{FF2B5EF4-FFF2-40B4-BE49-F238E27FC236}">
              <a16:creationId xmlns:a16="http://schemas.microsoft.com/office/drawing/2014/main" id="{BCD91006-E431-4328-AE9B-4ACE98FFDE92}"/>
            </a:ext>
          </a:extLst>
        </xdr:cNvPr>
        <xdr:cNvSpPr>
          <a:spLocks noChangeAspect="1" noChangeArrowheads="1"/>
        </xdr:cNvSpPr>
      </xdr:nvSpPr>
      <xdr:spPr bwMode="auto">
        <a:xfrm>
          <a:off x="4997450" y="1809750"/>
          <a:ext cx="304800" cy="310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51955</xdr:colOff>
      <xdr:row>7</xdr:row>
      <xdr:rowOff>844879</xdr:rowOff>
    </xdr:from>
    <xdr:to>
      <xdr:col>3</xdr:col>
      <xdr:colOff>593521</xdr:colOff>
      <xdr:row>7</xdr:row>
      <xdr:rowOff>1131867</xdr:rowOff>
    </xdr:to>
    <xdr:sp macro="" textlink="">
      <xdr:nvSpPr>
        <xdr:cNvPr id="3" name="Right Arrow 43">
          <a:extLst>
            <a:ext uri="{FF2B5EF4-FFF2-40B4-BE49-F238E27FC236}">
              <a16:creationId xmlns:a16="http://schemas.microsoft.com/office/drawing/2014/main" id="{BD5FB672-FCEB-4600-ACF7-62CC378C5CD9}"/>
            </a:ext>
          </a:extLst>
        </xdr:cNvPr>
        <xdr:cNvSpPr/>
      </xdr:nvSpPr>
      <xdr:spPr>
        <a:xfrm>
          <a:off x="5049405" y="7474279"/>
          <a:ext cx="541566" cy="28698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50716</xdr:colOff>
      <xdr:row>7</xdr:row>
      <xdr:rowOff>875803</xdr:rowOff>
    </xdr:from>
    <xdr:to>
      <xdr:col>5</xdr:col>
      <xdr:colOff>541810</xdr:colOff>
      <xdr:row>7</xdr:row>
      <xdr:rowOff>1149185</xdr:rowOff>
    </xdr:to>
    <xdr:sp macro="" textlink="">
      <xdr:nvSpPr>
        <xdr:cNvPr id="4" name="Right Arrow 44">
          <a:extLst>
            <a:ext uri="{FF2B5EF4-FFF2-40B4-BE49-F238E27FC236}">
              <a16:creationId xmlns:a16="http://schemas.microsoft.com/office/drawing/2014/main" id="{EFC01F39-A631-4C62-B945-435F94B0E61C}"/>
            </a:ext>
          </a:extLst>
        </xdr:cNvPr>
        <xdr:cNvSpPr/>
      </xdr:nvSpPr>
      <xdr:spPr>
        <a:xfrm>
          <a:off x="7727866" y="7505203"/>
          <a:ext cx="491094" cy="27338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1919843</xdr:colOff>
      <xdr:row>7</xdr:row>
      <xdr:rowOff>831272</xdr:rowOff>
    </xdr:from>
    <xdr:to>
      <xdr:col>7</xdr:col>
      <xdr:colOff>524491</xdr:colOff>
      <xdr:row>7</xdr:row>
      <xdr:rowOff>1091045</xdr:rowOff>
    </xdr:to>
    <xdr:sp macro="" textlink="">
      <xdr:nvSpPr>
        <xdr:cNvPr id="5" name="Right Arrow 45">
          <a:extLst>
            <a:ext uri="{FF2B5EF4-FFF2-40B4-BE49-F238E27FC236}">
              <a16:creationId xmlns:a16="http://schemas.microsoft.com/office/drawing/2014/main" id="{A5390E91-3F32-4ED6-AD63-3C000F09B0CB}"/>
            </a:ext>
          </a:extLst>
        </xdr:cNvPr>
        <xdr:cNvSpPr/>
      </xdr:nvSpPr>
      <xdr:spPr>
        <a:xfrm>
          <a:off x="10168493" y="7460672"/>
          <a:ext cx="592198" cy="2597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1892629</xdr:colOff>
      <xdr:row>7</xdr:row>
      <xdr:rowOff>865908</xdr:rowOff>
    </xdr:from>
    <xdr:to>
      <xdr:col>9</xdr:col>
      <xdr:colOff>497278</xdr:colOff>
      <xdr:row>7</xdr:row>
      <xdr:rowOff>1125681</xdr:rowOff>
    </xdr:to>
    <xdr:sp macro="" textlink="">
      <xdr:nvSpPr>
        <xdr:cNvPr id="6" name="Right Arrow 46">
          <a:extLst>
            <a:ext uri="{FF2B5EF4-FFF2-40B4-BE49-F238E27FC236}">
              <a16:creationId xmlns:a16="http://schemas.microsoft.com/office/drawing/2014/main" id="{2BD3D1C0-712E-4816-B205-F60940E7049C}"/>
            </a:ext>
          </a:extLst>
        </xdr:cNvPr>
        <xdr:cNvSpPr/>
      </xdr:nvSpPr>
      <xdr:spPr>
        <a:xfrm>
          <a:off x="12655879" y="7495308"/>
          <a:ext cx="617599" cy="2597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1892629</xdr:colOff>
      <xdr:row>7</xdr:row>
      <xdr:rowOff>865908</xdr:rowOff>
    </xdr:from>
    <xdr:to>
      <xdr:col>11</xdr:col>
      <xdr:colOff>497278</xdr:colOff>
      <xdr:row>7</xdr:row>
      <xdr:rowOff>1125681</xdr:rowOff>
    </xdr:to>
    <xdr:sp macro="" textlink="">
      <xdr:nvSpPr>
        <xdr:cNvPr id="7" name="Right Arrow 47">
          <a:extLst>
            <a:ext uri="{FF2B5EF4-FFF2-40B4-BE49-F238E27FC236}">
              <a16:creationId xmlns:a16="http://schemas.microsoft.com/office/drawing/2014/main" id="{956AE1C7-6B47-42AD-9CDF-DC3C5261B38D}"/>
            </a:ext>
          </a:extLst>
        </xdr:cNvPr>
        <xdr:cNvSpPr/>
      </xdr:nvSpPr>
      <xdr:spPr>
        <a:xfrm>
          <a:off x="15227629" y="7495308"/>
          <a:ext cx="617599" cy="2597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2272667</xdr:colOff>
      <xdr:row>12</xdr:row>
      <xdr:rowOff>900545</xdr:rowOff>
    </xdr:from>
    <xdr:to>
      <xdr:col>13</xdr:col>
      <xdr:colOff>376051</xdr:colOff>
      <xdr:row>12</xdr:row>
      <xdr:rowOff>1160318</xdr:rowOff>
    </xdr:to>
    <xdr:sp macro="" textlink="">
      <xdr:nvSpPr>
        <xdr:cNvPr id="8" name="Right Arrow 66">
          <a:extLst>
            <a:ext uri="{FF2B5EF4-FFF2-40B4-BE49-F238E27FC236}">
              <a16:creationId xmlns:a16="http://schemas.microsoft.com/office/drawing/2014/main" id="{8DD90099-3018-4189-8A01-E1BFCAF28CF2}"/>
            </a:ext>
          </a:extLst>
        </xdr:cNvPr>
        <xdr:cNvSpPr/>
      </xdr:nvSpPr>
      <xdr:spPr>
        <a:xfrm>
          <a:off x="18211167" y="14546695"/>
          <a:ext cx="529084" cy="2597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3</xdr:col>
      <xdr:colOff>0</xdr:colOff>
      <xdr:row>4</xdr:row>
      <xdr:rowOff>0</xdr:rowOff>
    </xdr:from>
    <xdr:ext cx="304800" cy="310861"/>
    <xdr:sp macro="" textlink="">
      <xdr:nvSpPr>
        <xdr:cNvPr id="9" name="AutoShape 1" descr="https://f33-zpg.zdn.vn/1602563988728162797/4c9b126ccd5738096146.jpg">
          <a:extLst>
            <a:ext uri="{FF2B5EF4-FFF2-40B4-BE49-F238E27FC236}">
              <a16:creationId xmlns:a16="http://schemas.microsoft.com/office/drawing/2014/main" id="{D692AF88-FDA5-4757-8DE8-6E31D2F69B74}"/>
            </a:ext>
          </a:extLst>
        </xdr:cNvPr>
        <xdr:cNvSpPr>
          <a:spLocks noChangeAspect="1" noChangeArrowheads="1"/>
        </xdr:cNvSpPr>
      </xdr:nvSpPr>
      <xdr:spPr bwMode="auto">
        <a:xfrm>
          <a:off x="4997450" y="5029200"/>
          <a:ext cx="304800" cy="310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304800" cy="310861"/>
    <xdr:sp macro="" textlink="">
      <xdr:nvSpPr>
        <xdr:cNvPr id="10" name="AutoShape 1" descr="https://f33-zpg.zdn.vn/1602563988728162797/4c9b126ccd5738096146.jpg">
          <a:extLst>
            <a:ext uri="{FF2B5EF4-FFF2-40B4-BE49-F238E27FC236}">
              <a16:creationId xmlns:a16="http://schemas.microsoft.com/office/drawing/2014/main" id="{6F0AA339-CB0B-4B32-B160-BD9D89CCB57A}"/>
            </a:ext>
          </a:extLst>
        </xdr:cNvPr>
        <xdr:cNvSpPr>
          <a:spLocks noChangeAspect="1" noChangeArrowheads="1"/>
        </xdr:cNvSpPr>
      </xdr:nvSpPr>
      <xdr:spPr bwMode="auto">
        <a:xfrm>
          <a:off x="4997450" y="1809750"/>
          <a:ext cx="304800" cy="310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3</xdr:col>
      <xdr:colOff>51955</xdr:colOff>
      <xdr:row>3</xdr:row>
      <xdr:rowOff>844879</xdr:rowOff>
    </xdr:from>
    <xdr:to>
      <xdr:col>3</xdr:col>
      <xdr:colOff>593521</xdr:colOff>
      <xdr:row>3</xdr:row>
      <xdr:rowOff>1131867</xdr:rowOff>
    </xdr:to>
    <xdr:sp macro="" textlink="">
      <xdr:nvSpPr>
        <xdr:cNvPr id="11" name="Right Arrow 68">
          <a:extLst>
            <a:ext uri="{FF2B5EF4-FFF2-40B4-BE49-F238E27FC236}">
              <a16:creationId xmlns:a16="http://schemas.microsoft.com/office/drawing/2014/main" id="{CE93770F-CC7F-4B3C-8672-C756323F8179}"/>
            </a:ext>
          </a:extLst>
        </xdr:cNvPr>
        <xdr:cNvSpPr/>
      </xdr:nvSpPr>
      <xdr:spPr>
        <a:xfrm>
          <a:off x="5049405" y="3765879"/>
          <a:ext cx="541566" cy="28698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50716</xdr:colOff>
      <xdr:row>3</xdr:row>
      <xdr:rowOff>875803</xdr:rowOff>
    </xdr:from>
    <xdr:to>
      <xdr:col>5</xdr:col>
      <xdr:colOff>541810</xdr:colOff>
      <xdr:row>3</xdr:row>
      <xdr:rowOff>1149185</xdr:rowOff>
    </xdr:to>
    <xdr:sp macro="" textlink="">
      <xdr:nvSpPr>
        <xdr:cNvPr id="12" name="Right Arrow 69">
          <a:extLst>
            <a:ext uri="{FF2B5EF4-FFF2-40B4-BE49-F238E27FC236}">
              <a16:creationId xmlns:a16="http://schemas.microsoft.com/office/drawing/2014/main" id="{B738A78D-3F9B-406D-BC78-36FC8C28EE73}"/>
            </a:ext>
          </a:extLst>
        </xdr:cNvPr>
        <xdr:cNvSpPr/>
      </xdr:nvSpPr>
      <xdr:spPr>
        <a:xfrm>
          <a:off x="7727866" y="3796803"/>
          <a:ext cx="491094" cy="27338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1919843</xdr:colOff>
      <xdr:row>3</xdr:row>
      <xdr:rowOff>831272</xdr:rowOff>
    </xdr:from>
    <xdr:to>
      <xdr:col>7</xdr:col>
      <xdr:colOff>524491</xdr:colOff>
      <xdr:row>3</xdr:row>
      <xdr:rowOff>1091045</xdr:rowOff>
    </xdr:to>
    <xdr:sp macro="" textlink="">
      <xdr:nvSpPr>
        <xdr:cNvPr id="13" name="Right Arrow 70">
          <a:extLst>
            <a:ext uri="{FF2B5EF4-FFF2-40B4-BE49-F238E27FC236}">
              <a16:creationId xmlns:a16="http://schemas.microsoft.com/office/drawing/2014/main" id="{C569C1D3-BBF2-494D-890C-A34E494FF932}"/>
            </a:ext>
          </a:extLst>
        </xdr:cNvPr>
        <xdr:cNvSpPr/>
      </xdr:nvSpPr>
      <xdr:spPr>
        <a:xfrm>
          <a:off x="10168493" y="3752272"/>
          <a:ext cx="592198" cy="2597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1892629</xdr:colOff>
      <xdr:row>3</xdr:row>
      <xdr:rowOff>865908</xdr:rowOff>
    </xdr:from>
    <xdr:to>
      <xdr:col>9</xdr:col>
      <xdr:colOff>497278</xdr:colOff>
      <xdr:row>3</xdr:row>
      <xdr:rowOff>1125681</xdr:rowOff>
    </xdr:to>
    <xdr:sp macro="" textlink="">
      <xdr:nvSpPr>
        <xdr:cNvPr id="14" name="Right Arrow 71">
          <a:extLst>
            <a:ext uri="{FF2B5EF4-FFF2-40B4-BE49-F238E27FC236}">
              <a16:creationId xmlns:a16="http://schemas.microsoft.com/office/drawing/2014/main" id="{084F7C32-D717-4AD2-8317-97DEAE661F5F}"/>
            </a:ext>
          </a:extLst>
        </xdr:cNvPr>
        <xdr:cNvSpPr/>
      </xdr:nvSpPr>
      <xdr:spPr>
        <a:xfrm>
          <a:off x="12655879" y="3786908"/>
          <a:ext cx="617599" cy="2597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1892629</xdr:colOff>
      <xdr:row>3</xdr:row>
      <xdr:rowOff>865908</xdr:rowOff>
    </xdr:from>
    <xdr:to>
      <xdr:col>11</xdr:col>
      <xdr:colOff>497278</xdr:colOff>
      <xdr:row>3</xdr:row>
      <xdr:rowOff>1125681</xdr:rowOff>
    </xdr:to>
    <xdr:sp macro="" textlink="">
      <xdr:nvSpPr>
        <xdr:cNvPr id="15" name="Right Arrow 72">
          <a:extLst>
            <a:ext uri="{FF2B5EF4-FFF2-40B4-BE49-F238E27FC236}">
              <a16:creationId xmlns:a16="http://schemas.microsoft.com/office/drawing/2014/main" id="{4F036674-2543-4F76-B204-EEE14D6C22DF}"/>
            </a:ext>
          </a:extLst>
        </xdr:cNvPr>
        <xdr:cNvSpPr/>
      </xdr:nvSpPr>
      <xdr:spPr>
        <a:xfrm>
          <a:off x="15227629" y="3786908"/>
          <a:ext cx="617599" cy="2597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3</xdr:col>
      <xdr:colOff>0</xdr:colOff>
      <xdr:row>7</xdr:row>
      <xdr:rowOff>0</xdr:rowOff>
    </xdr:from>
    <xdr:ext cx="304800" cy="310861"/>
    <xdr:sp macro="" textlink="">
      <xdr:nvSpPr>
        <xdr:cNvPr id="16" name="AutoShape 1" descr="https://f33-zpg.zdn.vn/1602563988728162797/4c9b126ccd5738096146.jpg">
          <a:extLst>
            <a:ext uri="{FF2B5EF4-FFF2-40B4-BE49-F238E27FC236}">
              <a16:creationId xmlns:a16="http://schemas.microsoft.com/office/drawing/2014/main" id="{52F6502E-A040-4C50-8B6F-83BB91FCE2CF}"/>
            </a:ext>
          </a:extLst>
        </xdr:cNvPr>
        <xdr:cNvSpPr>
          <a:spLocks noChangeAspect="1" noChangeArrowheads="1"/>
        </xdr:cNvSpPr>
      </xdr:nvSpPr>
      <xdr:spPr bwMode="auto">
        <a:xfrm>
          <a:off x="4997450" y="6629400"/>
          <a:ext cx="304800" cy="310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3</xdr:col>
      <xdr:colOff>51955</xdr:colOff>
      <xdr:row>9</xdr:row>
      <xdr:rowOff>844879</xdr:rowOff>
    </xdr:from>
    <xdr:to>
      <xdr:col>3</xdr:col>
      <xdr:colOff>593521</xdr:colOff>
      <xdr:row>9</xdr:row>
      <xdr:rowOff>1131867</xdr:rowOff>
    </xdr:to>
    <xdr:sp macro="" textlink="">
      <xdr:nvSpPr>
        <xdr:cNvPr id="17" name="Right Arrow 68">
          <a:extLst>
            <a:ext uri="{FF2B5EF4-FFF2-40B4-BE49-F238E27FC236}">
              <a16:creationId xmlns:a16="http://schemas.microsoft.com/office/drawing/2014/main" id="{C46B0DB3-2A59-4916-97D5-FAF181BD622E}"/>
            </a:ext>
          </a:extLst>
        </xdr:cNvPr>
        <xdr:cNvSpPr/>
      </xdr:nvSpPr>
      <xdr:spPr>
        <a:xfrm>
          <a:off x="5049405" y="10839779"/>
          <a:ext cx="541566" cy="28698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50716</xdr:colOff>
      <xdr:row>9</xdr:row>
      <xdr:rowOff>875803</xdr:rowOff>
    </xdr:from>
    <xdr:to>
      <xdr:col>5</xdr:col>
      <xdr:colOff>541810</xdr:colOff>
      <xdr:row>9</xdr:row>
      <xdr:rowOff>1149185</xdr:rowOff>
    </xdr:to>
    <xdr:sp macro="" textlink="">
      <xdr:nvSpPr>
        <xdr:cNvPr id="18" name="Right Arrow 69">
          <a:extLst>
            <a:ext uri="{FF2B5EF4-FFF2-40B4-BE49-F238E27FC236}">
              <a16:creationId xmlns:a16="http://schemas.microsoft.com/office/drawing/2014/main" id="{7CA46600-288C-45DF-B134-5B3ACCE8E896}"/>
            </a:ext>
          </a:extLst>
        </xdr:cNvPr>
        <xdr:cNvSpPr/>
      </xdr:nvSpPr>
      <xdr:spPr>
        <a:xfrm>
          <a:off x="7727866" y="10870703"/>
          <a:ext cx="491094" cy="27338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1919843</xdr:colOff>
      <xdr:row>9</xdr:row>
      <xdr:rowOff>831272</xdr:rowOff>
    </xdr:from>
    <xdr:to>
      <xdr:col>7</xdr:col>
      <xdr:colOff>524491</xdr:colOff>
      <xdr:row>9</xdr:row>
      <xdr:rowOff>1091045</xdr:rowOff>
    </xdr:to>
    <xdr:sp macro="" textlink="">
      <xdr:nvSpPr>
        <xdr:cNvPr id="19" name="Right Arrow 70">
          <a:extLst>
            <a:ext uri="{FF2B5EF4-FFF2-40B4-BE49-F238E27FC236}">
              <a16:creationId xmlns:a16="http://schemas.microsoft.com/office/drawing/2014/main" id="{AC2ED9C9-2AE0-4B63-96CF-2B0DF4DC9F1D}"/>
            </a:ext>
          </a:extLst>
        </xdr:cNvPr>
        <xdr:cNvSpPr/>
      </xdr:nvSpPr>
      <xdr:spPr>
        <a:xfrm>
          <a:off x="10168493" y="10826172"/>
          <a:ext cx="592198" cy="2597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1892629</xdr:colOff>
      <xdr:row>9</xdr:row>
      <xdr:rowOff>865908</xdr:rowOff>
    </xdr:from>
    <xdr:to>
      <xdr:col>9</xdr:col>
      <xdr:colOff>497278</xdr:colOff>
      <xdr:row>9</xdr:row>
      <xdr:rowOff>1125681</xdr:rowOff>
    </xdr:to>
    <xdr:sp macro="" textlink="">
      <xdr:nvSpPr>
        <xdr:cNvPr id="20" name="Right Arrow 71">
          <a:extLst>
            <a:ext uri="{FF2B5EF4-FFF2-40B4-BE49-F238E27FC236}">
              <a16:creationId xmlns:a16="http://schemas.microsoft.com/office/drawing/2014/main" id="{85E4EBB1-CDF5-4462-A935-5409D792F883}"/>
            </a:ext>
          </a:extLst>
        </xdr:cNvPr>
        <xdr:cNvSpPr/>
      </xdr:nvSpPr>
      <xdr:spPr>
        <a:xfrm>
          <a:off x="12655879" y="10860808"/>
          <a:ext cx="617599" cy="2597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1892629</xdr:colOff>
      <xdr:row>9</xdr:row>
      <xdr:rowOff>865908</xdr:rowOff>
    </xdr:from>
    <xdr:to>
      <xdr:col>11</xdr:col>
      <xdr:colOff>497278</xdr:colOff>
      <xdr:row>9</xdr:row>
      <xdr:rowOff>1125681</xdr:rowOff>
    </xdr:to>
    <xdr:sp macro="" textlink="">
      <xdr:nvSpPr>
        <xdr:cNvPr id="21" name="Right Arrow 72">
          <a:extLst>
            <a:ext uri="{FF2B5EF4-FFF2-40B4-BE49-F238E27FC236}">
              <a16:creationId xmlns:a16="http://schemas.microsoft.com/office/drawing/2014/main" id="{EDE5D1F9-F04E-47E9-A485-FE8D19286B5C}"/>
            </a:ext>
          </a:extLst>
        </xdr:cNvPr>
        <xdr:cNvSpPr/>
      </xdr:nvSpPr>
      <xdr:spPr>
        <a:xfrm>
          <a:off x="15227629" y="10860808"/>
          <a:ext cx="617599" cy="2597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1892629</xdr:colOff>
      <xdr:row>9</xdr:row>
      <xdr:rowOff>865908</xdr:rowOff>
    </xdr:from>
    <xdr:to>
      <xdr:col>11</xdr:col>
      <xdr:colOff>497278</xdr:colOff>
      <xdr:row>9</xdr:row>
      <xdr:rowOff>1125681</xdr:rowOff>
    </xdr:to>
    <xdr:sp macro="" textlink="">
      <xdr:nvSpPr>
        <xdr:cNvPr id="22" name="Right Arrow 47">
          <a:extLst>
            <a:ext uri="{FF2B5EF4-FFF2-40B4-BE49-F238E27FC236}">
              <a16:creationId xmlns:a16="http://schemas.microsoft.com/office/drawing/2014/main" id="{0C4472BA-41AA-4A77-8325-0DBE1F494CD3}"/>
            </a:ext>
          </a:extLst>
        </xdr:cNvPr>
        <xdr:cNvSpPr/>
      </xdr:nvSpPr>
      <xdr:spPr>
        <a:xfrm>
          <a:off x="15227629" y="10860808"/>
          <a:ext cx="617599" cy="2597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1892629</xdr:colOff>
      <xdr:row>3</xdr:row>
      <xdr:rowOff>865908</xdr:rowOff>
    </xdr:from>
    <xdr:to>
      <xdr:col>11</xdr:col>
      <xdr:colOff>497278</xdr:colOff>
      <xdr:row>3</xdr:row>
      <xdr:rowOff>1125681</xdr:rowOff>
    </xdr:to>
    <xdr:sp macro="" textlink="">
      <xdr:nvSpPr>
        <xdr:cNvPr id="23" name="Right Arrow 47">
          <a:extLst>
            <a:ext uri="{FF2B5EF4-FFF2-40B4-BE49-F238E27FC236}">
              <a16:creationId xmlns:a16="http://schemas.microsoft.com/office/drawing/2014/main" id="{0BE1460D-0739-4DE2-B2C7-DE576549A658}"/>
            </a:ext>
          </a:extLst>
        </xdr:cNvPr>
        <xdr:cNvSpPr/>
      </xdr:nvSpPr>
      <xdr:spPr>
        <a:xfrm>
          <a:off x="15227629" y="3786908"/>
          <a:ext cx="617599" cy="2597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226786</xdr:colOff>
      <xdr:row>3</xdr:row>
      <xdr:rowOff>117928</xdr:rowOff>
    </xdr:from>
    <xdr:to>
      <xdr:col>1</xdr:col>
      <xdr:colOff>1438366</xdr:colOff>
      <xdr:row>3</xdr:row>
      <xdr:rowOff>1763848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1D7BA8AF-855F-43F5-AE68-7AC5E559C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6336" y="3038928"/>
          <a:ext cx="1211580" cy="1645920"/>
        </a:xfrm>
        <a:prstGeom prst="rect">
          <a:avLst/>
        </a:prstGeom>
      </xdr:spPr>
    </xdr:pic>
    <xdr:clientData/>
  </xdr:twoCellAnchor>
  <xdr:twoCellAnchor editAs="oneCell">
    <xdr:from>
      <xdr:col>2</xdr:col>
      <xdr:colOff>45358</xdr:colOff>
      <xdr:row>3</xdr:row>
      <xdr:rowOff>27215</xdr:rowOff>
    </xdr:from>
    <xdr:to>
      <xdr:col>2</xdr:col>
      <xdr:colOff>1866538</xdr:colOff>
      <xdr:row>3</xdr:row>
      <xdr:rowOff>2054135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263C8BB-39C5-4C39-AA29-9FBF26728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04458" y="2948215"/>
          <a:ext cx="1821180" cy="2026920"/>
        </a:xfrm>
        <a:prstGeom prst="rect">
          <a:avLst/>
        </a:prstGeom>
      </xdr:spPr>
    </xdr:pic>
    <xdr:clientData/>
  </xdr:twoCellAnchor>
  <xdr:twoCellAnchor editAs="oneCell">
    <xdr:from>
      <xdr:col>3</xdr:col>
      <xdr:colOff>653143</xdr:colOff>
      <xdr:row>3</xdr:row>
      <xdr:rowOff>36286</xdr:rowOff>
    </xdr:from>
    <xdr:to>
      <xdr:col>4</xdr:col>
      <xdr:colOff>2008777</xdr:colOff>
      <xdr:row>4</xdr:row>
      <xdr:rowOff>27215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D224B2D8-E40F-4FA4-AD53-714BD7A823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50593" y="2957286"/>
          <a:ext cx="2022384" cy="2099129"/>
        </a:xfrm>
        <a:prstGeom prst="rect">
          <a:avLst/>
        </a:prstGeom>
      </xdr:spPr>
    </xdr:pic>
    <xdr:clientData/>
  </xdr:twoCellAnchor>
  <xdr:twoCellAnchor editAs="oneCell">
    <xdr:from>
      <xdr:col>6</xdr:col>
      <xdr:colOff>45357</xdr:colOff>
      <xdr:row>3</xdr:row>
      <xdr:rowOff>0</xdr:rowOff>
    </xdr:from>
    <xdr:to>
      <xdr:col>6</xdr:col>
      <xdr:colOff>1790337</xdr:colOff>
      <xdr:row>4</xdr:row>
      <xdr:rowOff>44269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A1EEF499-5650-4998-930D-0C895821E0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294007" y="2921000"/>
          <a:ext cx="1744980" cy="2152469"/>
        </a:xfrm>
        <a:prstGeom prst="rect">
          <a:avLst/>
        </a:prstGeom>
      </xdr:spPr>
    </xdr:pic>
    <xdr:clientData/>
  </xdr:twoCellAnchor>
  <xdr:twoCellAnchor editAs="oneCell">
    <xdr:from>
      <xdr:col>7</xdr:col>
      <xdr:colOff>471715</xdr:colOff>
      <xdr:row>3</xdr:row>
      <xdr:rowOff>0</xdr:rowOff>
    </xdr:from>
    <xdr:to>
      <xdr:col>8</xdr:col>
      <xdr:colOff>1984466</xdr:colOff>
      <xdr:row>4</xdr:row>
      <xdr:rowOff>29029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96EBC6B1-8136-4B46-840C-2399C8CE4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733315" y="2921000"/>
          <a:ext cx="2014401" cy="2137229"/>
        </a:xfrm>
        <a:prstGeom prst="rect">
          <a:avLst/>
        </a:prstGeom>
      </xdr:spPr>
    </xdr:pic>
    <xdr:clientData/>
  </xdr:twoCellAnchor>
  <xdr:twoCellAnchor editAs="oneCell">
    <xdr:from>
      <xdr:col>1</xdr:col>
      <xdr:colOff>163286</xdr:colOff>
      <xdr:row>7</xdr:row>
      <xdr:rowOff>263071</xdr:rowOff>
    </xdr:from>
    <xdr:to>
      <xdr:col>1</xdr:col>
      <xdr:colOff>1374866</xdr:colOff>
      <xdr:row>7</xdr:row>
      <xdr:rowOff>1908991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EDE9A372-9585-4ED4-9929-7376E0268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2836" y="6892471"/>
          <a:ext cx="1211580" cy="1645920"/>
        </a:xfrm>
        <a:prstGeom prst="rect">
          <a:avLst/>
        </a:prstGeom>
      </xdr:spPr>
    </xdr:pic>
    <xdr:clientData/>
  </xdr:twoCellAnchor>
  <xdr:twoCellAnchor editAs="oneCell">
    <xdr:from>
      <xdr:col>2</xdr:col>
      <xdr:colOff>72572</xdr:colOff>
      <xdr:row>7</xdr:row>
      <xdr:rowOff>90714</xdr:rowOff>
    </xdr:from>
    <xdr:to>
      <xdr:col>2</xdr:col>
      <xdr:colOff>1908992</xdr:colOff>
      <xdr:row>7</xdr:row>
      <xdr:rowOff>2292894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8AF099BD-C287-4DFB-8C79-2139929D3E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031672" y="6720114"/>
          <a:ext cx="1836420" cy="2202180"/>
        </a:xfrm>
        <a:prstGeom prst="rect">
          <a:avLst/>
        </a:prstGeom>
      </xdr:spPr>
    </xdr:pic>
    <xdr:clientData/>
  </xdr:twoCellAnchor>
  <xdr:twoCellAnchor editAs="oneCell">
    <xdr:from>
      <xdr:col>4</xdr:col>
      <xdr:colOff>54428</xdr:colOff>
      <xdr:row>7</xdr:row>
      <xdr:rowOff>36286</xdr:rowOff>
    </xdr:from>
    <xdr:to>
      <xdr:col>4</xdr:col>
      <xdr:colOff>1944188</xdr:colOff>
      <xdr:row>7</xdr:row>
      <xdr:rowOff>2215606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27985354-779C-436B-9ADC-D9F994C45A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718628" y="6665686"/>
          <a:ext cx="1889760" cy="2179320"/>
        </a:xfrm>
        <a:prstGeom prst="rect">
          <a:avLst/>
        </a:prstGeom>
      </xdr:spPr>
    </xdr:pic>
    <xdr:clientData/>
  </xdr:twoCellAnchor>
  <xdr:twoCellAnchor editAs="oneCell">
    <xdr:from>
      <xdr:col>1</xdr:col>
      <xdr:colOff>99786</xdr:colOff>
      <xdr:row>9</xdr:row>
      <xdr:rowOff>281214</xdr:rowOff>
    </xdr:from>
    <xdr:to>
      <xdr:col>1</xdr:col>
      <xdr:colOff>1303746</xdr:colOff>
      <xdr:row>9</xdr:row>
      <xdr:rowOff>1927134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D1A96A62-A57D-4E83-BF83-6F4A7CE16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579336" y="10276114"/>
          <a:ext cx="1203960" cy="1645920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1333500</xdr:colOff>
      <xdr:row>9</xdr:row>
      <xdr:rowOff>172357</xdr:rowOff>
    </xdr:from>
    <xdr:to>
      <xdr:col>3</xdr:col>
      <xdr:colOff>46446</xdr:colOff>
      <xdr:row>9</xdr:row>
      <xdr:rowOff>1894477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7E9CC14F-A4A3-4B5B-B465-5C2567B80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813050" y="10167257"/>
          <a:ext cx="2230846" cy="172212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9</xdr:row>
      <xdr:rowOff>181429</xdr:rowOff>
    </xdr:from>
    <xdr:to>
      <xdr:col>5</xdr:col>
      <xdr:colOff>20683</xdr:colOff>
      <xdr:row>9</xdr:row>
      <xdr:rowOff>1644469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7430C75-CAD6-407A-B0AD-75D6D61886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664200" y="10176329"/>
          <a:ext cx="2033633" cy="1463040"/>
        </a:xfrm>
        <a:prstGeom prst="rect">
          <a:avLst/>
        </a:prstGeom>
      </xdr:spPr>
    </xdr:pic>
    <xdr:clientData/>
  </xdr:twoCellAnchor>
  <xdr:twoCellAnchor editAs="oneCell">
    <xdr:from>
      <xdr:col>6</xdr:col>
      <xdr:colOff>27215</xdr:colOff>
      <xdr:row>9</xdr:row>
      <xdr:rowOff>0</xdr:rowOff>
    </xdr:from>
    <xdr:to>
      <xdr:col>6</xdr:col>
      <xdr:colOff>1787435</xdr:colOff>
      <xdr:row>9</xdr:row>
      <xdr:rowOff>2293620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39E23617-C6B8-402A-91E8-C3B1551A9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275865" y="9994900"/>
          <a:ext cx="1760220" cy="2293620"/>
        </a:xfrm>
        <a:prstGeom prst="rect">
          <a:avLst/>
        </a:prstGeom>
      </xdr:spPr>
    </xdr:pic>
    <xdr:clientData/>
  </xdr:twoCellAnchor>
  <xdr:twoCellAnchor editAs="oneCell">
    <xdr:from>
      <xdr:col>8</xdr:col>
      <xdr:colOff>18143</xdr:colOff>
      <xdr:row>9</xdr:row>
      <xdr:rowOff>81643</xdr:rowOff>
    </xdr:from>
    <xdr:to>
      <xdr:col>8</xdr:col>
      <xdr:colOff>1907903</xdr:colOff>
      <xdr:row>9</xdr:row>
      <xdr:rowOff>1780903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E2F46231-7C6F-4101-808D-D72963D4F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0781393" y="10076543"/>
          <a:ext cx="1889760" cy="16992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1104899</xdr:colOff>
      <xdr:row>7</xdr:row>
      <xdr:rowOff>85725</xdr:rowOff>
    </xdr:from>
    <xdr:to>
      <xdr:col>2</xdr:col>
      <xdr:colOff>988244</xdr:colOff>
      <xdr:row>21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B5D771-2AFD-41EF-9816-52B2D3DC00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2199" y="2257425"/>
          <a:ext cx="4093395" cy="27241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hoi.nguyen\Desktop\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"/>
    </sheetNames>
    <sheetDataSet>
      <sheetData sheetId="0">
        <row r="7">
          <cell r="H7" t="str">
            <v xml:space="preserve">JOB NUMBER :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14"/>
  <sheetViews>
    <sheetView workbookViewId="0">
      <selection activeCell="J9" sqref="J9"/>
    </sheetView>
  </sheetViews>
  <sheetFormatPr defaultRowHeight="15" x14ac:dyDescent="0.25"/>
  <cols>
    <col min="2" max="2" width="13.42578125" customWidth="1"/>
    <col min="3" max="3" width="7.42578125" customWidth="1"/>
    <col min="4" max="4" width="10.28515625" customWidth="1"/>
    <col min="5" max="5" width="9.42578125" bestFit="1" customWidth="1"/>
    <col min="6" max="6" width="9.5703125" bestFit="1" customWidth="1"/>
    <col min="7" max="7" width="10.42578125" bestFit="1" customWidth="1"/>
    <col min="8" max="8" width="12.42578125" bestFit="1" customWidth="1"/>
    <col min="9" max="9" width="13.5703125" bestFit="1" customWidth="1"/>
    <col min="10" max="10" width="9.42578125" bestFit="1" customWidth="1"/>
    <col min="11" max="11" width="14.5703125" bestFit="1" customWidth="1"/>
    <col min="12" max="12" width="17.42578125" customWidth="1"/>
    <col min="13" max="13" width="14.28515625" bestFit="1" customWidth="1"/>
  </cols>
  <sheetData>
    <row r="1" spans="1:13" ht="14.65" customHeight="1" x14ac:dyDescent="0.25">
      <c r="A1" s="307"/>
      <c r="B1" s="307"/>
      <c r="C1" s="307"/>
      <c r="D1" s="307"/>
      <c r="E1" s="308" t="s">
        <v>11</v>
      </c>
      <c r="F1" s="308"/>
      <c r="G1" s="308"/>
      <c r="H1" s="308"/>
      <c r="I1" s="308"/>
      <c r="J1" s="308"/>
      <c r="K1" s="2" t="s">
        <v>0</v>
      </c>
      <c r="L1" s="4" t="s">
        <v>17</v>
      </c>
      <c r="M1" s="6"/>
    </row>
    <row r="2" spans="1:13" ht="14.65" customHeight="1" x14ac:dyDescent="0.25">
      <c r="A2" s="307"/>
      <c r="B2" s="307"/>
      <c r="C2" s="307"/>
      <c r="D2" s="307"/>
      <c r="E2" s="308"/>
      <c r="F2" s="308"/>
      <c r="G2" s="308"/>
      <c r="H2" s="308"/>
      <c r="I2" s="308"/>
      <c r="J2" s="308"/>
      <c r="K2" s="2" t="s">
        <v>1</v>
      </c>
      <c r="L2" s="1" t="s">
        <v>4</v>
      </c>
      <c r="M2" s="6"/>
    </row>
    <row r="3" spans="1:13" x14ac:dyDescent="0.25">
      <c r="A3" s="307"/>
      <c r="B3" s="307"/>
      <c r="C3" s="307"/>
      <c r="D3" s="307"/>
      <c r="E3" s="308"/>
      <c r="F3" s="308"/>
      <c r="G3" s="308"/>
      <c r="H3" s="308"/>
      <c r="I3" s="308"/>
      <c r="J3" s="308"/>
      <c r="K3" s="2" t="s">
        <v>2</v>
      </c>
      <c r="L3" s="8">
        <v>1</v>
      </c>
    </row>
    <row r="4" spans="1:13" ht="45" x14ac:dyDescent="0.25">
      <c r="A4" s="5" t="s">
        <v>3</v>
      </c>
      <c r="B4" s="5" t="s">
        <v>7</v>
      </c>
      <c r="C4" s="5" t="s">
        <v>8</v>
      </c>
      <c r="D4" s="5" t="s">
        <v>9</v>
      </c>
      <c r="E4" s="5" t="s">
        <v>10</v>
      </c>
      <c r="F4" s="5" t="s">
        <v>6</v>
      </c>
      <c r="G4" s="5" t="s">
        <v>12</v>
      </c>
      <c r="H4" s="5" t="s">
        <v>13</v>
      </c>
      <c r="I4" s="5" t="s">
        <v>5</v>
      </c>
      <c r="J4" s="5" t="s">
        <v>14</v>
      </c>
      <c r="K4" s="7" t="s">
        <v>15</v>
      </c>
      <c r="L4" s="5" t="s">
        <v>16</v>
      </c>
    </row>
    <row r="5" spans="1:1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9"/>
    </row>
    <row r="6" spans="1:13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3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3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3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3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3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3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3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</sheetData>
  <mergeCells count="2">
    <mergeCell ref="A1:D3"/>
    <mergeCell ref="E1:J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P77"/>
  <sheetViews>
    <sheetView tabSelected="1" view="pageBreakPreview" topLeftCell="A37" zoomScale="40" zoomScaleNormal="55" zoomScaleSheetLayoutView="40" zoomScalePageLayoutView="40" workbookViewId="0">
      <selection activeCell="B41" sqref="B41:E41"/>
    </sheetView>
  </sheetViews>
  <sheetFormatPr defaultColWidth="9.28515625" defaultRowHeight="16.5" x14ac:dyDescent="0.25"/>
  <cols>
    <col min="1" max="1" width="11.28515625" style="35" customWidth="1"/>
    <col min="2" max="2" width="45" style="35" customWidth="1"/>
    <col min="3" max="3" width="56.140625" style="35" customWidth="1"/>
    <col min="4" max="4" width="26.140625" style="35" customWidth="1"/>
    <col min="5" max="5" width="31.7109375" style="35" customWidth="1"/>
    <col min="6" max="6" width="28.7109375" style="35" customWidth="1"/>
    <col min="7" max="7" width="25.7109375" style="36" customWidth="1"/>
    <col min="8" max="8" width="26" style="35" customWidth="1"/>
    <col min="9" max="9" width="19.7109375" style="35" customWidth="1"/>
    <col min="10" max="10" width="22.28515625" style="35" customWidth="1"/>
    <col min="11" max="11" width="24.5703125" style="35" customWidth="1"/>
    <col min="12" max="12" width="24.7109375" style="35" customWidth="1"/>
    <col min="13" max="13" width="26.5703125" style="35" customWidth="1"/>
    <col min="14" max="14" width="16.28515625" style="35" customWidth="1"/>
    <col min="15" max="15" width="20.140625" style="35" customWidth="1"/>
    <col min="16" max="16" width="49" style="35" customWidth="1"/>
    <col min="17" max="17" width="20.28515625" style="35" customWidth="1"/>
    <col min="18" max="18" width="12.7109375" style="35" bestFit="1" customWidth="1"/>
    <col min="19" max="16384" width="9.28515625" style="35"/>
  </cols>
  <sheetData>
    <row r="1" spans="1:16" s="13" customFormat="1" ht="40.15" customHeight="1" x14ac:dyDescent="0.25">
      <c r="A1" s="10"/>
      <c r="B1" s="10"/>
      <c r="C1" s="10"/>
      <c r="D1" s="11"/>
      <c r="E1" s="10"/>
      <c r="F1" s="10"/>
      <c r="G1" s="10"/>
      <c r="H1" s="10"/>
      <c r="I1" s="10"/>
      <c r="J1" s="10"/>
      <c r="K1" s="10"/>
      <c r="L1" s="12"/>
      <c r="M1" s="345" t="s">
        <v>0</v>
      </c>
      <c r="N1" s="345" t="s">
        <v>0</v>
      </c>
      <c r="O1" s="346" t="s">
        <v>68</v>
      </c>
      <c r="P1" s="346"/>
    </row>
    <row r="2" spans="1:16" s="13" customFormat="1" ht="40.15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2"/>
      <c r="M2" s="345" t="s">
        <v>1</v>
      </c>
      <c r="N2" s="345" t="s">
        <v>1</v>
      </c>
      <c r="O2" s="347" t="s">
        <v>4</v>
      </c>
      <c r="P2" s="347"/>
    </row>
    <row r="3" spans="1:16" s="13" customFormat="1" ht="40.15" customHeigh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2"/>
      <c r="M3" s="345" t="s">
        <v>2</v>
      </c>
      <c r="N3" s="345" t="s">
        <v>2</v>
      </c>
      <c r="O3" s="348" t="s">
        <v>66</v>
      </c>
      <c r="P3" s="346"/>
    </row>
    <row r="4" spans="1:16" s="14" customFormat="1" ht="35.65" customHeight="1" thickBot="1" x14ac:dyDescent="0.3">
      <c r="B4" s="15" t="s">
        <v>120</v>
      </c>
      <c r="G4" s="16"/>
    </row>
    <row r="5" spans="1:16" s="41" customFormat="1" ht="35.65" customHeight="1" x14ac:dyDescent="0.25">
      <c r="B5" s="42" t="s">
        <v>23</v>
      </c>
      <c r="C5" s="42"/>
      <c r="D5" s="43"/>
      <c r="E5" s="43"/>
      <c r="F5" s="43"/>
      <c r="G5" s="333" t="s">
        <v>322</v>
      </c>
      <c r="H5" s="334"/>
      <c r="I5" s="334"/>
      <c r="J5" s="334"/>
      <c r="K5" s="334"/>
      <c r="L5" s="335"/>
    </row>
    <row r="6" spans="1:16" s="41" customFormat="1" ht="46.5" customHeight="1" x14ac:dyDescent="0.25">
      <c r="B6" s="43" t="s">
        <v>24</v>
      </c>
      <c r="C6" s="43"/>
      <c r="D6" s="229" t="s">
        <v>326</v>
      </c>
      <c r="E6" s="212"/>
      <c r="F6" s="212"/>
      <c r="G6" s="336"/>
      <c r="H6" s="337"/>
      <c r="I6" s="337"/>
      <c r="J6" s="337"/>
      <c r="K6" s="337"/>
      <c r="L6" s="338"/>
      <c r="M6" s="40"/>
      <c r="N6" s="40"/>
      <c r="O6" s="40"/>
      <c r="P6" s="40"/>
    </row>
    <row r="7" spans="1:16" s="41" customFormat="1" ht="46.5" customHeight="1" x14ac:dyDescent="0.25">
      <c r="B7" s="43" t="s">
        <v>25</v>
      </c>
      <c r="C7" s="43"/>
      <c r="D7" s="212" t="s">
        <v>324</v>
      </c>
      <c r="E7" s="212"/>
      <c r="F7" s="212"/>
      <c r="G7" s="336"/>
      <c r="H7" s="337"/>
      <c r="I7" s="337"/>
      <c r="J7" s="337"/>
      <c r="K7" s="337"/>
      <c r="L7" s="338"/>
      <c r="M7" s="40"/>
      <c r="N7" s="40"/>
      <c r="O7" s="40"/>
      <c r="P7" s="40"/>
    </row>
    <row r="8" spans="1:16" s="41" customFormat="1" ht="75" customHeight="1" thickBot="1" x14ac:dyDescent="0.3">
      <c r="B8" s="43" t="s">
        <v>26</v>
      </c>
      <c r="C8" s="43"/>
      <c r="D8" s="324" t="s">
        <v>180</v>
      </c>
      <c r="E8" s="324"/>
      <c r="F8" s="325"/>
      <c r="G8" s="339"/>
      <c r="H8" s="340"/>
      <c r="I8" s="340"/>
      <c r="J8" s="340"/>
      <c r="K8" s="340"/>
      <c r="L8" s="341"/>
      <c r="M8" s="40"/>
      <c r="N8" s="40"/>
      <c r="O8" s="40"/>
      <c r="P8" s="40"/>
    </row>
    <row r="9" spans="1:16" s="18" customFormat="1" ht="40.5" customHeight="1" x14ac:dyDescent="0.25">
      <c r="B9" s="19" t="s">
        <v>21</v>
      </c>
      <c r="C9" s="19"/>
      <c r="D9" s="213" t="s">
        <v>325</v>
      </c>
      <c r="E9" s="214"/>
      <c r="F9" s="215"/>
      <c r="G9" s="22"/>
      <c r="H9" s="21"/>
      <c r="I9" s="21"/>
      <c r="J9" s="21"/>
      <c r="K9" s="21"/>
      <c r="L9" s="21"/>
      <c r="M9" s="21"/>
      <c r="N9" s="21"/>
      <c r="O9" s="21"/>
      <c r="P9" s="21"/>
    </row>
    <row r="10" spans="1:16" s="190" customFormat="1" ht="39" customHeight="1" x14ac:dyDescent="0.25">
      <c r="B10" s="191" t="s">
        <v>27</v>
      </c>
      <c r="C10" s="191"/>
      <c r="D10" s="192" t="s">
        <v>151</v>
      </c>
      <c r="E10" s="192"/>
      <c r="F10" s="192"/>
      <c r="G10" s="193"/>
      <c r="H10" s="192"/>
      <c r="I10" s="194"/>
      <c r="J10" s="194" t="s">
        <v>22</v>
      </c>
      <c r="K10" s="194"/>
      <c r="L10" s="277" t="s">
        <v>323</v>
      </c>
      <c r="M10" s="195"/>
      <c r="N10" s="195"/>
      <c r="O10" s="195"/>
      <c r="P10" s="195"/>
    </row>
    <row r="11" spans="1:16" s="190" customFormat="1" ht="79.150000000000006" customHeight="1" x14ac:dyDescent="0.25">
      <c r="B11" s="194" t="s">
        <v>28</v>
      </c>
      <c r="C11" s="194"/>
      <c r="D11" s="326"/>
      <c r="E11" s="327"/>
      <c r="F11" s="327"/>
      <c r="G11" s="197"/>
      <c r="H11" s="196"/>
      <c r="I11" s="194"/>
      <c r="J11" s="194" t="s">
        <v>29</v>
      </c>
      <c r="K11" s="194"/>
      <c r="L11" s="328" t="s">
        <v>153</v>
      </c>
      <c r="M11" s="329"/>
      <c r="N11" s="329"/>
      <c r="O11" s="329"/>
      <c r="P11" s="329"/>
    </row>
    <row r="12" spans="1:16" s="190" customFormat="1" ht="39" customHeight="1" x14ac:dyDescent="0.25">
      <c r="B12" s="194" t="s">
        <v>30</v>
      </c>
      <c r="C12" s="194"/>
      <c r="D12" s="198"/>
      <c r="E12" s="194"/>
      <c r="F12" s="194"/>
      <c r="G12" s="199"/>
      <c r="H12" s="200"/>
      <c r="I12" s="194"/>
      <c r="J12" s="194" t="s">
        <v>31</v>
      </c>
      <c r="L12" s="261" t="s">
        <v>154</v>
      </c>
      <c r="M12" s="194"/>
      <c r="N12" s="200"/>
      <c r="O12" s="200"/>
      <c r="P12" s="195"/>
    </row>
    <row r="13" spans="1:16" s="190" customFormat="1" ht="37.5" customHeight="1" x14ac:dyDescent="0.25">
      <c r="B13" s="330"/>
      <c r="C13" s="330"/>
      <c r="D13" s="330"/>
      <c r="E13" s="330"/>
      <c r="F13" s="330"/>
      <c r="G13" s="199"/>
      <c r="H13" s="200"/>
      <c r="I13" s="194"/>
      <c r="J13" s="194" t="s">
        <v>32</v>
      </c>
      <c r="K13" s="194"/>
      <c r="L13" s="262"/>
      <c r="M13" s="200"/>
      <c r="N13" s="195"/>
      <c r="O13" s="195"/>
      <c r="P13" s="200"/>
    </row>
    <row r="14" spans="1:16" s="190" customFormat="1" ht="39" customHeight="1" x14ac:dyDescent="0.25">
      <c r="B14" s="194" t="s">
        <v>33</v>
      </c>
      <c r="C14" s="194"/>
      <c r="D14" s="194" t="s">
        <v>34</v>
      </c>
      <c r="E14" s="194"/>
      <c r="F14" s="194"/>
      <c r="G14" s="201"/>
      <c r="H14" s="194"/>
      <c r="I14" s="194"/>
      <c r="J14" s="194" t="s">
        <v>35</v>
      </c>
      <c r="K14" s="194"/>
      <c r="L14" s="195" t="s">
        <v>152</v>
      </c>
      <c r="M14" s="195"/>
      <c r="N14" s="195"/>
      <c r="O14" s="195"/>
      <c r="P14" s="195"/>
    </row>
    <row r="15" spans="1:16" s="190" customFormat="1" ht="39" customHeight="1" x14ac:dyDescent="0.25">
      <c r="B15" s="202" t="s">
        <v>63</v>
      </c>
      <c r="C15" s="202"/>
      <c r="D15" s="202"/>
      <c r="E15" s="203"/>
      <c r="F15" s="203"/>
      <c r="G15" s="204"/>
      <c r="H15" s="203"/>
      <c r="I15" s="203"/>
      <c r="J15" s="203"/>
      <c r="K15" s="203"/>
      <c r="L15" s="203"/>
      <c r="M15" s="203"/>
      <c r="N15" s="203"/>
      <c r="O15" s="203"/>
      <c r="P15" s="203"/>
    </row>
    <row r="16" spans="1:16" s="23" customFormat="1" ht="18.75" customHeight="1" x14ac:dyDescent="0.25"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</row>
    <row r="17" spans="1:16" s="168" customFormat="1" ht="108.75" customHeight="1" x14ac:dyDescent="0.25">
      <c r="B17" s="169"/>
      <c r="C17" s="170" t="s">
        <v>19</v>
      </c>
      <c r="D17" s="171" t="s">
        <v>20</v>
      </c>
      <c r="E17" s="172" t="s">
        <v>36</v>
      </c>
      <c r="F17" s="172"/>
      <c r="G17" s="260" t="s">
        <v>182</v>
      </c>
      <c r="H17" s="260" t="s">
        <v>183</v>
      </c>
      <c r="I17" s="260" t="s">
        <v>184</v>
      </c>
      <c r="J17" s="260" t="s">
        <v>185</v>
      </c>
      <c r="K17" s="260" t="s">
        <v>186</v>
      </c>
      <c r="L17" s="216" t="s">
        <v>187</v>
      </c>
      <c r="M17" s="216" t="s">
        <v>188</v>
      </c>
      <c r="N17" s="216"/>
      <c r="O17" s="216"/>
      <c r="P17" s="217" t="s">
        <v>37</v>
      </c>
    </row>
    <row r="18" spans="1:16" s="168" customFormat="1" ht="108.75" customHeight="1" x14ac:dyDescent="0.25">
      <c r="B18" s="173" t="s">
        <v>38</v>
      </c>
      <c r="C18" s="174" t="s">
        <v>181</v>
      </c>
      <c r="D18" s="175" t="s">
        <v>69</v>
      </c>
      <c r="E18" s="176"/>
      <c r="F18" s="177"/>
      <c r="G18" s="218">
        <v>0</v>
      </c>
      <c r="H18" s="218">
        <v>0</v>
      </c>
      <c r="I18" s="218">
        <v>50</v>
      </c>
      <c r="J18" s="218">
        <v>200</v>
      </c>
      <c r="K18" s="218">
        <v>400</v>
      </c>
      <c r="L18" s="218">
        <v>300</v>
      </c>
      <c r="M18" s="218">
        <v>100</v>
      </c>
      <c r="N18" s="218"/>
      <c r="O18" s="218"/>
      <c r="P18" s="219">
        <f>SUM(E18:O18)</f>
        <v>1050</v>
      </c>
    </row>
    <row r="19" spans="1:16" s="168" customFormat="1" ht="157.5" customHeight="1" x14ac:dyDescent="0.25">
      <c r="B19" s="173" t="s">
        <v>165</v>
      </c>
      <c r="C19" s="169" t="str">
        <f>C18</f>
        <v>MB0101-BLK</v>
      </c>
      <c r="D19" s="178" t="str">
        <f>D18</f>
        <v>BLACK</v>
      </c>
      <c r="E19" s="176"/>
      <c r="F19" s="177"/>
      <c r="G19" s="218">
        <f>ROUNDUP(G18*0.07,0)</f>
        <v>0</v>
      </c>
      <c r="H19" s="218">
        <f t="shared" ref="H19" si="0">ROUNDUP(H18*0.07,0)</f>
        <v>0</v>
      </c>
      <c r="I19" s="218">
        <f>ROUNDUP(I18*0.05,0)</f>
        <v>3</v>
      </c>
      <c r="J19" s="218">
        <f>ROUNDUP(J18*0.05,0)</f>
        <v>10</v>
      </c>
      <c r="K19" s="218">
        <f>ROUNDUP(K18*0.05,0)</f>
        <v>20</v>
      </c>
      <c r="L19" s="218">
        <f>ROUNDUP(L18*0.05,0)</f>
        <v>15</v>
      </c>
      <c r="M19" s="218">
        <f>ROUNDUP(M18*0.05,0)</f>
        <v>5</v>
      </c>
      <c r="N19" s="218"/>
      <c r="O19" s="218"/>
      <c r="P19" s="219">
        <f>SUM(G19:M19)</f>
        <v>53</v>
      </c>
    </row>
    <row r="20" spans="1:16" s="167" customFormat="1" ht="108.75" customHeight="1" x14ac:dyDescent="0.25">
      <c r="B20" s="179" t="s">
        <v>18</v>
      </c>
      <c r="C20" s="179" t="str">
        <f>C18</f>
        <v>MB0101-BLK</v>
      </c>
      <c r="D20" s="180" t="str">
        <f>D19</f>
        <v>BLACK</v>
      </c>
      <c r="E20" s="181"/>
      <c r="F20" s="182"/>
      <c r="G20" s="220">
        <f>SUM(G18:G19)</f>
        <v>0</v>
      </c>
      <c r="H20" s="220">
        <f t="shared" ref="H20:M20" si="1">SUM(H18:H19)</f>
        <v>0</v>
      </c>
      <c r="I20" s="220">
        <f t="shared" si="1"/>
        <v>53</v>
      </c>
      <c r="J20" s="220">
        <f t="shared" si="1"/>
        <v>210</v>
      </c>
      <c r="K20" s="220">
        <f t="shared" si="1"/>
        <v>420</v>
      </c>
      <c r="L20" s="220">
        <f t="shared" si="1"/>
        <v>315</v>
      </c>
      <c r="M20" s="220">
        <f t="shared" si="1"/>
        <v>105</v>
      </c>
      <c r="N20" s="220"/>
      <c r="O20" s="278"/>
      <c r="P20" s="220">
        <f>SUM(G20:M20)</f>
        <v>1103</v>
      </c>
    </row>
    <row r="21" spans="1:16" s="168" customFormat="1" ht="120" customHeight="1" x14ac:dyDescent="0.25">
      <c r="B21" s="173" t="s">
        <v>189</v>
      </c>
      <c r="C21" s="169"/>
      <c r="D21" s="178"/>
      <c r="E21" s="176"/>
      <c r="F21" s="177"/>
      <c r="G21" s="218"/>
      <c r="H21" s="218"/>
      <c r="I21" s="218">
        <v>1</v>
      </c>
      <c r="J21" s="218">
        <v>1</v>
      </c>
      <c r="K21" s="218">
        <v>1</v>
      </c>
      <c r="L21" s="218"/>
      <c r="M21" s="218"/>
      <c r="N21" s="218"/>
      <c r="O21" s="218"/>
      <c r="P21" s="219"/>
    </row>
    <row r="22" spans="1:16" s="14" customFormat="1" ht="38.1" customHeight="1" x14ac:dyDescent="0.25">
      <c r="B22" s="17"/>
      <c r="C22" s="17"/>
      <c r="D22" s="17"/>
      <c r="E22" s="25"/>
      <c r="F22" s="25"/>
      <c r="G22" s="221"/>
      <c r="H22" s="222"/>
      <c r="I22" s="222"/>
      <c r="J22" s="222"/>
      <c r="K22" s="222"/>
      <c r="L22" s="222"/>
      <c r="M22" s="223"/>
      <c r="N22" s="224"/>
      <c r="O22" s="224"/>
      <c r="P22" s="225"/>
    </row>
    <row r="23" spans="1:16" s="183" customFormat="1" ht="78.75" customHeight="1" x14ac:dyDescent="0.25">
      <c r="B23" s="184" t="s">
        <v>39</v>
      </c>
      <c r="C23" s="185"/>
      <c r="D23" s="184"/>
      <c r="E23" s="186"/>
      <c r="F23" s="187"/>
      <c r="G23" s="187">
        <f t="shared" ref="G23:M23" si="2">G20</f>
        <v>0</v>
      </c>
      <c r="H23" s="187">
        <f t="shared" si="2"/>
        <v>0</v>
      </c>
      <c r="I23" s="187">
        <f t="shared" si="2"/>
        <v>53</v>
      </c>
      <c r="J23" s="187">
        <f t="shared" si="2"/>
        <v>210</v>
      </c>
      <c r="K23" s="187">
        <f t="shared" si="2"/>
        <v>420</v>
      </c>
      <c r="L23" s="187">
        <f t="shared" si="2"/>
        <v>315</v>
      </c>
      <c r="M23" s="187">
        <f t="shared" si="2"/>
        <v>105</v>
      </c>
      <c r="N23" s="187"/>
      <c r="O23" s="187"/>
      <c r="P23" s="187">
        <f>SUM(G23:M23)</f>
        <v>1103</v>
      </c>
    </row>
    <row r="24" spans="1:16" s="215" customFormat="1" ht="84.75" customHeight="1" x14ac:dyDescent="0.25">
      <c r="B24" s="124" t="s">
        <v>193</v>
      </c>
      <c r="C24" s="124"/>
      <c r="D24" s="280"/>
      <c r="E24" s="281"/>
      <c r="F24" s="282"/>
      <c r="G24" s="283"/>
      <c r="H24" s="284"/>
      <c r="I24" s="284"/>
      <c r="J24" s="284"/>
      <c r="K24" s="284"/>
      <c r="L24" s="285"/>
      <c r="M24" s="286"/>
      <c r="N24" s="282"/>
      <c r="O24" s="282"/>
      <c r="P24" s="282"/>
    </row>
    <row r="25" spans="1:16" s="13" customFormat="1" ht="94.5" customHeight="1" thickBot="1" x14ac:dyDescent="0.3">
      <c r="B25" s="188" t="s">
        <v>121</v>
      </c>
      <c r="C25" s="26"/>
      <c r="D25" s="26"/>
      <c r="E25" s="26"/>
      <c r="F25" s="27"/>
      <c r="G25" s="28"/>
      <c r="H25" s="27"/>
      <c r="I25" s="27"/>
      <c r="J25" s="27"/>
      <c r="K25" s="27"/>
      <c r="L25" s="27"/>
      <c r="N25" s="29"/>
      <c r="O25" s="29"/>
      <c r="P25" s="30"/>
    </row>
    <row r="26" spans="1:16" s="32" customFormat="1" ht="306" customHeight="1" x14ac:dyDescent="0.25">
      <c r="A26" s="331" t="s">
        <v>40</v>
      </c>
      <c r="B26" s="332"/>
      <c r="C26" s="332"/>
      <c r="D26" s="125" t="s">
        <v>41</v>
      </c>
      <c r="E26" s="126" t="s">
        <v>42</v>
      </c>
      <c r="F26" s="125" t="s">
        <v>43</v>
      </c>
      <c r="G26" s="127" t="s">
        <v>44</v>
      </c>
      <c r="H26" s="127" t="s">
        <v>45</v>
      </c>
      <c r="I26" s="127" t="s">
        <v>46</v>
      </c>
      <c r="J26" s="127" t="s">
        <v>47</v>
      </c>
      <c r="K26" s="127" t="s">
        <v>48</v>
      </c>
      <c r="L26" s="127" t="s">
        <v>125</v>
      </c>
      <c r="M26" s="127" t="s">
        <v>49</v>
      </c>
      <c r="N26" s="342" t="s">
        <v>50</v>
      </c>
      <c r="O26" s="343"/>
      <c r="P26" s="344"/>
    </row>
    <row r="27" spans="1:16" s="168" customFormat="1" ht="69" customHeight="1" x14ac:dyDescent="0.25">
      <c r="A27" s="234"/>
      <c r="B27" s="269" t="str">
        <f>D18</f>
        <v>BLACK</v>
      </c>
      <c r="C27" s="270"/>
      <c r="D27" s="270"/>
      <c r="E27" s="270"/>
      <c r="F27" s="270"/>
      <c r="G27" s="270"/>
      <c r="H27" s="270"/>
      <c r="I27" s="270"/>
      <c r="J27" s="270"/>
      <c r="K27" s="270"/>
      <c r="L27" s="270"/>
      <c r="M27" s="270"/>
      <c r="N27" s="270"/>
      <c r="O27" s="270"/>
      <c r="P27" s="271"/>
    </row>
    <row r="28" spans="1:16" s="168" customFormat="1" ht="203.25" customHeight="1" x14ac:dyDescent="0.25">
      <c r="A28" s="128">
        <v>1</v>
      </c>
      <c r="B28" s="355" t="str">
        <f>L11</f>
        <v>SINGLE 190GSM 100% COTTON</v>
      </c>
      <c r="C28" s="357"/>
      <c r="D28" s="235" t="s">
        <v>70</v>
      </c>
      <c r="E28" s="235" t="s">
        <v>166</v>
      </c>
      <c r="F28" s="236" t="s">
        <v>123</v>
      </c>
      <c r="G28" s="237">
        <f>P23</f>
        <v>1103</v>
      </c>
      <c r="H28" s="236">
        <v>0.45</v>
      </c>
      <c r="I28" s="236">
        <f>G28*H28</f>
        <v>496.35</v>
      </c>
      <c r="J28" s="238">
        <f>I28*2.3%+I28/40*0.5</f>
        <v>17.620425000000001</v>
      </c>
      <c r="K28" s="236">
        <v>3</v>
      </c>
      <c r="L28" s="238" t="s">
        <v>115</v>
      </c>
      <c r="M28" s="238">
        <f>SUM(I28:L28)</f>
        <v>516.97042499999998</v>
      </c>
      <c r="N28" s="352" t="s">
        <v>338</v>
      </c>
      <c r="O28" s="353"/>
      <c r="P28" s="354"/>
    </row>
    <row r="29" spans="1:16" s="168" customFormat="1" ht="203.25" customHeight="1" x14ac:dyDescent="0.25">
      <c r="A29" s="128">
        <v>2</v>
      </c>
      <c r="B29" s="355" t="s">
        <v>126</v>
      </c>
      <c r="C29" s="357"/>
      <c r="D29" s="235" t="s">
        <v>164</v>
      </c>
      <c r="E29" s="235" t="s">
        <v>166</v>
      </c>
      <c r="F29" s="236" t="s">
        <v>123</v>
      </c>
      <c r="G29" s="237">
        <f>G28</f>
        <v>1103</v>
      </c>
      <c r="H29" s="236">
        <v>1.7999999999999999E-2</v>
      </c>
      <c r="I29" s="236">
        <f>H29*G29</f>
        <v>19.853999999999999</v>
      </c>
      <c r="J29" s="238">
        <f>I29*2.2%</f>
        <v>0.43678800000000001</v>
      </c>
      <c r="K29" s="236" t="s">
        <v>115</v>
      </c>
      <c r="L29" s="238" t="s">
        <v>115</v>
      </c>
      <c r="M29" s="263">
        <f>ROUNDUP(SUM(I29:L29),0)</f>
        <v>21</v>
      </c>
      <c r="N29" s="352" t="s">
        <v>339</v>
      </c>
      <c r="O29" s="353"/>
      <c r="P29" s="354"/>
    </row>
    <row r="30" spans="1:16" s="168" customFormat="1" ht="203.25" customHeight="1" x14ac:dyDescent="0.25">
      <c r="A30" s="128">
        <v>3</v>
      </c>
      <c r="B30" s="355" t="s">
        <v>319</v>
      </c>
      <c r="C30" s="357"/>
      <c r="D30" s="235" t="s">
        <v>320</v>
      </c>
      <c r="E30" s="235" t="s">
        <v>69</v>
      </c>
      <c r="F30" s="236" t="s">
        <v>123</v>
      </c>
      <c r="G30" s="237">
        <f>G28</f>
        <v>1103</v>
      </c>
      <c r="H30" s="236">
        <f>1.2/8</f>
        <v>0.15</v>
      </c>
      <c r="I30" s="236">
        <f>H30*G30</f>
        <v>165.45</v>
      </c>
      <c r="J30" s="238">
        <v>0</v>
      </c>
      <c r="K30" s="236" t="s">
        <v>115</v>
      </c>
      <c r="L30" s="238" t="s">
        <v>115</v>
      </c>
      <c r="M30" s="263">
        <f>I30</f>
        <v>165.45</v>
      </c>
      <c r="N30" s="352" t="s">
        <v>321</v>
      </c>
      <c r="O30" s="353"/>
      <c r="P30" s="354"/>
    </row>
    <row r="31" spans="1:16" s="124" customFormat="1" ht="42" customHeight="1" x14ac:dyDescent="0.25">
      <c r="A31" s="230"/>
      <c r="B31" s="231"/>
      <c r="C31" s="231"/>
      <c r="D31" s="231"/>
      <c r="E31" s="231"/>
      <c r="F31" s="231"/>
      <c r="G31" s="231"/>
      <c r="H31" s="231"/>
      <c r="I31" s="231"/>
      <c r="J31" s="232"/>
      <c r="K31" s="231"/>
      <c r="L31" s="232"/>
      <c r="M31" s="233"/>
      <c r="N31" s="233"/>
      <c r="O31" s="233"/>
      <c r="P31" s="233"/>
    </row>
    <row r="32" spans="1:16" s="18" customFormat="1" ht="20.25" customHeight="1" x14ac:dyDescent="0.25">
      <c r="A32" s="32"/>
      <c r="B32" s="32"/>
      <c r="C32" s="32"/>
      <c r="D32" s="32"/>
      <c r="E32" s="32"/>
      <c r="F32" s="32"/>
      <c r="G32" s="111"/>
      <c r="H32" s="32"/>
      <c r="I32" s="32"/>
      <c r="J32" s="32"/>
      <c r="K32" s="32"/>
      <c r="L32" s="32"/>
      <c r="M32" s="32"/>
      <c r="N32" s="32"/>
      <c r="O32" s="32"/>
      <c r="P32" s="32"/>
    </row>
    <row r="33" spans="1:16" s="21" customFormat="1" ht="59.45" customHeight="1" thickBot="1" x14ac:dyDescent="0.3">
      <c r="B33" s="188" t="s">
        <v>51</v>
      </c>
      <c r="C33" s="112"/>
      <c r="D33" s="112"/>
      <c r="E33" s="112"/>
      <c r="G33" s="22"/>
      <c r="K33" s="21" t="s">
        <v>122</v>
      </c>
      <c r="P33" s="34"/>
    </row>
    <row r="34" spans="1:16" s="32" customFormat="1" ht="130.5" customHeight="1" x14ac:dyDescent="0.25">
      <c r="A34" s="365" t="s">
        <v>52</v>
      </c>
      <c r="B34" s="366"/>
      <c r="C34" s="366"/>
      <c r="D34" s="366"/>
      <c r="E34" s="367"/>
      <c r="F34" s="113" t="s">
        <v>53</v>
      </c>
      <c r="G34" s="113" t="s">
        <v>54</v>
      </c>
      <c r="H34" s="342" t="s">
        <v>168</v>
      </c>
      <c r="I34" s="368"/>
      <c r="J34" s="114" t="s">
        <v>43</v>
      </c>
      <c r="K34" s="113" t="s">
        <v>56</v>
      </c>
      <c r="L34" s="113" t="s">
        <v>57</v>
      </c>
      <c r="M34" s="115" t="s">
        <v>58</v>
      </c>
      <c r="N34" s="115" t="s">
        <v>59</v>
      </c>
      <c r="O34" s="115" t="s">
        <v>60</v>
      </c>
      <c r="P34" s="115" t="s">
        <v>61</v>
      </c>
    </row>
    <row r="35" spans="1:16" s="138" customFormat="1" ht="229.5" customHeight="1" x14ac:dyDescent="0.25">
      <c r="A35" s="149">
        <v>1</v>
      </c>
      <c r="B35" s="349" t="s">
        <v>162</v>
      </c>
      <c r="C35" s="349"/>
      <c r="D35" s="349"/>
      <c r="E35" s="349"/>
      <c r="F35" s="139" t="str">
        <f>$E$28</f>
        <v>DARKEST BLACK</v>
      </c>
      <c r="G35" s="150" t="s">
        <v>127</v>
      </c>
      <c r="H35" s="350" t="str">
        <f>$D$18</f>
        <v>BLACK</v>
      </c>
      <c r="I35" s="351"/>
      <c r="J35" s="151" t="s">
        <v>71</v>
      </c>
      <c r="K35" s="152">
        <f>P23</f>
        <v>1103</v>
      </c>
      <c r="L35" s="153">
        <f>115/4500</f>
        <v>2.5555555555555557E-2</v>
      </c>
      <c r="M35" s="154">
        <f>L35*K35</f>
        <v>28.187777777777779</v>
      </c>
      <c r="N35" s="151"/>
      <c r="O35" s="144">
        <f>ROUNDUP(N35+M35,0)</f>
        <v>29</v>
      </c>
      <c r="P35" s="226" t="s">
        <v>333</v>
      </c>
    </row>
    <row r="36" spans="1:16" s="124" customFormat="1" ht="229.5" customHeight="1" x14ac:dyDescent="0.25">
      <c r="A36" s="149">
        <v>2</v>
      </c>
      <c r="B36" s="361" t="s">
        <v>173</v>
      </c>
      <c r="C36" s="362"/>
      <c r="D36" s="362"/>
      <c r="E36" s="362"/>
      <c r="F36" s="129" t="s">
        <v>128</v>
      </c>
      <c r="G36" s="150" t="s">
        <v>167</v>
      </c>
      <c r="H36" s="363" t="str">
        <f>$D$18</f>
        <v>BLACK</v>
      </c>
      <c r="I36" s="364"/>
      <c r="J36" s="151" t="s">
        <v>113</v>
      </c>
      <c r="K36" s="123">
        <f>K35</f>
        <v>1103</v>
      </c>
      <c r="L36" s="131">
        <v>1</v>
      </c>
      <c r="M36" s="132">
        <f>ROUNDUP(L36*K36,0)</f>
        <v>1103</v>
      </c>
      <c r="N36" s="130"/>
      <c r="O36" s="133">
        <f>ROUNDUP(N36+M36,0)</f>
        <v>1103</v>
      </c>
      <c r="P36" s="226" t="s">
        <v>334</v>
      </c>
    </row>
    <row r="37" spans="1:16" s="124" customFormat="1" ht="229.5" customHeight="1" x14ac:dyDescent="0.25">
      <c r="A37" s="149">
        <v>3</v>
      </c>
      <c r="B37" s="361" t="s">
        <v>327</v>
      </c>
      <c r="C37" s="362"/>
      <c r="D37" s="362"/>
      <c r="E37" s="362"/>
      <c r="F37" s="129" t="s">
        <v>328</v>
      </c>
      <c r="G37" s="150"/>
      <c r="H37" s="363" t="str">
        <f>$D$18</f>
        <v>BLACK</v>
      </c>
      <c r="I37" s="364"/>
      <c r="J37" s="151" t="s">
        <v>113</v>
      </c>
      <c r="K37" s="123">
        <f>P23</f>
        <v>1103</v>
      </c>
      <c r="L37" s="131">
        <v>1</v>
      </c>
      <c r="M37" s="132">
        <f>ROUNDUP(L37*K37,0)</f>
        <v>1103</v>
      </c>
      <c r="N37" s="130"/>
      <c r="O37" s="133">
        <f>ROUNDUP(N37+M37,0)</f>
        <v>1103</v>
      </c>
      <c r="P37" s="226" t="s">
        <v>330</v>
      </c>
    </row>
    <row r="38" spans="1:16" s="18" customFormat="1" ht="20.25" customHeight="1" x14ac:dyDescent="0.25">
      <c r="B38" s="110"/>
      <c r="C38" s="110"/>
      <c r="G38" s="33"/>
      <c r="N38" s="116"/>
      <c r="O38" s="116"/>
      <c r="P38" s="32"/>
    </row>
    <row r="39" spans="1:16" s="21" customFormat="1" ht="77.099999999999994" customHeight="1" thickBot="1" x14ac:dyDescent="0.3">
      <c r="B39" s="188" t="s">
        <v>130</v>
      </c>
      <c r="C39" s="112"/>
      <c r="D39" s="112"/>
      <c r="E39" s="112"/>
      <c r="F39" s="240"/>
      <c r="G39" s="241"/>
      <c r="H39" s="240"/>
      <c r="I39" s="240"/>
      <c r="J39" s="240"/>
      <c r="K39" s="240"/>
      <c r="L39" s="240"/>
      <c r="M39" s="240"/>
      <c r="N39" s="240"/>
      <c r="O39" s="240"/>
      <c r="P39" s="242"/>
    </row>
    <row r="40" spans="1:16" s="32" customFormat="1" ht="129.94999999999999" customHeight="1" x14ac:dyDescent="0.25">
      <c r="A40" s="365" t="s">
        <v>52</v>
      </c>
      <c r="B40" s="366"/>
      <c r="C40" s="366"/>
      <c r="D40" s="366"/>
      <c r="E40" s="366"/>
      <c r="F40" s="243" t="s">
        <v>53</v>
      </c>
      <c r="G40" s="243" t="s">
        <v>54</v>
      </c>
      <c r="H40" s="358" t="s">
        <v>55</v>
      </c>
      <c r="I40" s="358"/>
      <c r="J40" s="244" t="s">
        <v>43</v>
      </c>
      <c r="K40" s="243" t="s">
        <v>56</v>
      </c>
      <c r="L40" s="243" t="s">
        <v>57</v>
      </c>
      <c r="M40" s="243" t="s">
        <v>58</v>
      </c>
      <c r="N40" s="243" t="s">
        <v>59</v>
      </c>
      <c r="O40" s="243" t="s">
        <v>60</v>
      </c>
      <c r="P40" s="243" t="s">
        <v>61</v>
      </c>
    </row>
    <row r="41" spans="1:16" s="230" customFormat="1" ht="81" customHeight="1" x14ac:dyDescent="0.25">
      <c r="A41" s="128">
        <v>1</v>
      </c>
      <c r="B41" s="355" t="s">
        <v>131</v>
      </c>
      <c r="C41" s="356"/>
      <c r="D41" s="356"/>
      <c r="E41" s="357"/>
      <c r="F41" s="129" t="s">
        <v>132</v>
      </c>
      <c r="G41" s="129"/>
      <c r="H41" s="359" t="str">
        <f t="shared" ref="H41:H48" si="3">$D$18</f>
        <v>BLACK</v>
      </c>
      <c r="I41" s="360"/>
      <c r="J41" s="130" t="s">
        <v>124</v>
      </c>
      <c r="K41" s="245">
        <f>$P$23</f>
        <v>1103</v>
      </c>
      <c r="L41" s="131">
        <f>1/50</f>
        <v>0.02</v>
      </c>
      <c r="M41" s="130">
        <f>L41*K41</f>
        <v>22.06</v>
      </c>
      <c r="N41" s="132"/>
      <c r="O41" s="133">
        <f t="shared" ref="O41:O48" si="4">N41+M41</f>
        <v>22.06</v>
      </c>
      <c r="P41" s="133"/>
    </row>
    <row r="42" spans="1:16" s="230" customFormat="1" ht="81" customHeight="1" x14ac:dyDescent="0.25">
      <c r="A42" s="128">
        <v>2</v>
      </c>
      <c r="B42" s="355" t="s">
        <v>133</v>
      </c>
      <c r="C42" s="356"/>
      <c r="D42" s="356"/>
      <c r="E42" s="357"/>
      <c r="F42" s="129" t="s">
        <v>128</v>
      </c>
      <c r="G42" s="129"/>
      <c r="H42" s="359" t="str">
        <f t="shared" si="3"/>
        <v>BLACK</v>
      </c>
      <c r="I42" s="360"/>
      <c r="J42" s="130" t="s">
        <v>124</v>
      </c>
      <c r="K42" s="123">
        <f>$P$23</f>
        <v>1103</v>
      </c>
      <c r="L42" s="131">
        <v>1</v>
      </c>
      <c r="M42" s="130">
        <f t="shared" ref="M42:M48" si="5">L42*K42</f>
        <v>1103</v>
      </c>
      <c r="N42" s="132"/>
      <c r="O42" s="133">
        <f t="shared" si="4"/>
        <v>1103</v>
      </c>
      <c r="P42" s="133"/>
    </row>
    <row r="43" spans="1:16" s="230" customFormat="1" ht="81" customHeight="1" x14ac:dyDescent="0.25">
      <c r="A43" s="128">
        <v>3</v>
      </c>
      <c r="B43" s="355" t="s">
        <v>170</v>
      </c>
      <c r="C43" s="356"/>
      <c r="D43" s="356"/>
      <c r="E43" s="357"/>
      <c r="F43" s="129" t="s">
        <v>132</v>
      </c>
      <c r="G43" s="129"/>
      <c r="H43" s="359" t="str">
        <f t="shared" si="3"/>
        <v>BLACK</v>
      </c>
      <c r="I43" s="360"/>
      <c r="J43" s="130" t="s">
        <v>124</v>
      </c>
      <c r="K43" s="123">
        <f>$P$23</f>
        <v>1103</v>
      </c>
      <c r="L43" s="131">
        <v>1</v>
      </c>
      <c r="M43" s="130">
        <f t="shared" si="5"/>
        <v>1103</v>
      </c>
      <c r="N43" s="132"/>
      <c r="O43" s="133">
        <f t="shared" si="4"/>
        <v>1103</v>
      </c>
      <c r="P43" s="304" t="s">
        <v>329</v>
      </c>
    </row>
    <row r="44" spans="1:16" s="230" customFormat="1" ht="199.5" customHeight="1" x14ac:dyDescent="0.25">
      <c r="A44" s="128">
        <v>4</v>
      </c>
      <c r="B44" s="355" t="s">
        <v>169</v>
      </c>
      <c r="C44" s="356"/>
      <c r="D44" s="356"/>
      <c r="E44" s="357"/>
      <c r="F44" s="129" t="s">
        <v>155</v>
      </c>
      <c r="G44" s="129" t="s">
        <v>156</v>
      </c>
      <c r="H44" s="359" t="str">
        <f t="shared" si="3"/>
        <v>BLACK</v>
      </c>
      <c r="I44" s="360"/>
      <c r="J44" s="130" t="s">
        <v>124</v>
      </c>
      <c r="K44" s="123">
        <f>$P$23</f>
        <v>1103</v>
      </c>
      <c r="L44" s="131">
        <v>1</v>
      </c>
      <c r="M44" s="130">
        <f t="shared" ref="M44" si="6">L44*K44</f>
        <v>1103</v>
      </c>
      <c r="N44" s="132"/>
      <c r="O44" s="133">
        <f t="shared" ref="O44" si="7">N44+M44</f>
        <v>1103</v>
      </c>
      <c r="P44" s="306" t="s">
        <v>331</v>
      </c>
    </row>
    <row r="45" spans="1:16" s="230" customFormat="1" ht="81" customHeight="1" x14ac:dyDescent="0.25">
      <c r="A45" s="128">
        <v>5</v>
      </c>
      <c r="B45" s="355" t="s">
        <v>157</v>
      </c>
      <c r="C45" s="356"/>
      <c r="D45" s="356"/>
      <c r="E45" s="357"/>
      <c r="F45" s="129" t="s">
        <v>128</v>
      </c>
      <c r="G45" s="129"/>
      <c r="H45" s="359" t="str">
        <f>H44</f>
        <v>BLACK</v>
      </c>
      <c r="I45" s="360"/>
      <c r="J45" s="130" t="s">
        <v>124</v>
      </c>
      <c r="K45" s="123">
        <f>$P$23</f>
        <v>1103</v>
      </c>
      <c r="L45" s="131">
        <v>1</v>
      </c>
      <c r="M45" s="130">
        <f t="shared" ref="M45" si="8">L45*K45</f>
        <v>1103</v>
      </c>
      <c r="N45" s="132"/>
      <c r="O45" s="133">
        <f t="shared" ref="O45" si="9">N45+M45</f>
        <v>1103</v>
      </c>
      <c r="P45" s="306" t="s">
        <v>332</v>
      </c>
    </row>
    <row r="46" spans="1:16" s="230" customFormat="1" ht="81" customHeight="1" x14ac:dyDescent="0.25">
      <c r="A46" s="128">
        <v>6</v>
      </c>
      <c r="B46" s="355" t="s">
        <v>134</v>
      </c>
      <c r="C46" s="356"/>
      <c r="D46" s="356"/>
      <c r="E46" s="357"/>
      <c r="F46" s="129" t="s">
        <v>135</v>
      </c>
      <c r="G46" s="129"/>
      <c r="H46" s="359" t="str">
        <f t="shared" si="3"/>
        <v>BLACK</v>
      </c>
      <c r="I46" s="360"/>
      <c r="J46" s="130" t="s">
        <v>124</v>
      </c>
      <c r="K46" s="123">
        <f>K43</f>
        <v>1103</v>
      </c>
      <c r="L46" s="131">
        <f>1/50</f>
        <v>0.02</v>
      </c>
      <c r="M46" s="130">
        <f t="shared" si="5"/>
        <v>22.06</v>
      </c>
      <c r="N46" s="132"/>
      <c r="O46" s="133">
        <f t="shared" si="4"/>
        <v>22.06</v>
      </c>
      <c r="P46" s="133"/>
    </row>
    <row r="47" spans="1:16" s="230" customFormat="1" ht="81" customHeight="1" x14ac:dyDescent="0.25">
      <c r="A47" s="128">
        <v>7</v>
      </c>
      <c r="B47" s="355" t="s">
        <v>177</v>
      </c>
      <c r="C47" s="356"/>
      <c r="D47" s="356"/>
      <c r="E47" s="357"/>
      <c r="F47" s="129" t="s">
        <v>128</v>
      </c>
      <c r="G47" s="129"/>
      <c r="H47" s="359" t="str">
        <f t="shared" si="3"/>
        <v>BLACK</v>
      </c>
      <c r="I47" s="360"/>
      <c r="J47" s="130" t="s">
        <v>124</v>
      </c>
      <c r="K47" s="123">
        <f t="shared" ref="K47:K48" si="10">K45</f>
        <v>1103</v>
      </c>
      <c r="L47" s="131">
        <f>L46</f>
        <v>0.02</v>
      </c>
      <c r="M47" s="130">
        <f>L47*K47+1</f>
        <v>23.06</v>
      </c>
      <c r="N47" s="132"/>
      <c r="O47" s="133">
        <f t="shared" ref="O47" si="11">N47+M47</f>
        <v>23.06</v>
      </c>
      <c r="P47" s="133"/>
    </row>
    <row r="48" spans="1:16" s="230" customFormat="1" ht="81" customHeight="1" x14ac:dyDescent="0.25">
      <c r="A48" s="128">
        <v>8</v>
      </c>
      <c r="B48" s="355" t="s">
        <v>136</v>
      </c>
      <c r="C48" s="356"/>
      <c r="D48" s="356"/>
      <c r="E48" s="357"/>
      <c r="F48" s="129" t="s">
        <v>135</v>
      </c>
      <c r="G48" s="129"/>
      <c r="H48" s="359" t="str">
        <f t="shared" si="3"/>
        <v>BLACK</v>
      </c>
      <c r="I48" s="360"/>
      <c r="J48" s="130" t="s">
        <v>124</v>
      </c>
      <c r="K48" s="123">
        <f t="shared" si="10"/>
        <v>1103</v>
      </c>
      <c r="L48" s="131">
        <f>2*L46</f>
        <v>0.04</v>
      </c>
      <c r="M48" s="130">
        <f t="shared" si="5"/>
        <v>44.12</v>
      </c>
      <c r="N48" s="132"/>
      <c r="O48" s="133">
        <f t="shared" si="4"/>
        <v>44.12</v>
      </c>
      <c r="P48" s="133"/>
    </row>
    <row r="49" spans="1:16" s="18" customFormat="1" ht="84" customHeight="1" x14ac:dyDescent="0.25">
      <c r="A49" s="188"/>
      <c r="B49" s="188" t="s">
        <v>64</v>
      </c>
      <c r="C49" s="37"/>
      <c r="D49" s="38"/>
      <c r="E49" s="38"/>
      <c r="F49" s="38"/>
      <c r="G49" s="39"/>
      <c r="H49" s="38"/>
      <c r="I49" s="188"/>
      <c r="J49" s="188" t="s">
        <v>62</v>
      </c>
      <c r="K49" s="188"/>
      <c r="L49" s="188"/>
      <c r="M49" s="188"/>
      <c r="N49" s="31"/>
      <c r="O49" s="31"/>
      <c r="P49" s="32"/>
    </row>
    <row r="50" spans="1:16" s="110" customFormat="1" ht="120" customHeight="1" x14ac:dyDescent="0.25">
      <c r="A50" s="110">
        <v>1</v>
      </c>
      <c r="B50" s="189" t="s">
        <v>116</v>
      </c>
      <c r="C50" s="371" t="s">
        <v>190</v>
      </c>
      <c r="D50" s="371"/>
      <c r="E50" s="371"/>
      <c r="F50" s="371"/>
      <c r="G50" s="371"/>
      <c r="H50" s="371"/>
      <c r="I50" s="371"/>
      <c r="J50" s="33"/>
      <c r="K50" s="22"/>
      <c r="L50" s="33"/>
      <c r="M50" s="33"/>
      <c r="N50" s="33"/>
      <c r="O50" s="33"/>
      <c r="P50" s="33"/>
    </row>
    <row r="51" spans="1:16" s="145" customFormat="1" ht="11.25" customHeight="1" x14ac:dyDescent="0.25">
      <c r="B51" s="134"/>
      <c r="C51" s="20"/>
      <c r="D51" s="146"/>
      <c r="E51" s="146"/>
      <c r="F51" s="146"/>
      <c r="G51" s="147"/>
      <c r="H51" s="147"/>
      <c r="I51" s="147"/>
      <c r="J51" s="147"/>
      <c r="K51" s="148"/>
      <c r="L51" s="147"/>
      <c r="M51" s="147"/>
      <c r="N51" s="147"/>
      <c r="O51" s="147"/>
      <c r="P51" s="147"/>
    </row>
    <row r="52" spans="1:16" s="207" customFormat="1" ht="48.75" customHeight="1" x14ac:dyDescent="0.25">
      <c r="A52" s="205"/>
      <c r="B52" s="376" t="s">
        <v>65</v>
      </c>
      <c r="C52" s="377"/>
      <c r="D52" s="377"/>
      <c r="E52" s="377"/>
      <c r="F52" s="377"/>
      <c r="G52" s="377"/>
      <c r="H52" s="377"/>
      <c r="I52" s="378"/>
      <c r="J52" s="206"/>
      <c r="L52" s="206"/>
      <c r="M52" s="206"/>
      <c r="N52" s="206"/>
      <c r="O52" s="206"/>
      <c r="P52" s="206"/>
    </row>
    <row r="53" spans="1:16" s="207" customFormat="1" ht="48.75" customHeight="1" x14ac:dyDescent="0.25">
      <c r="A53" s="205"/>
      <c r="B53" s="208" t="s">
        <v>55</v>
      </c>
      <c r="C53" s="373" t="s">
        <v>118</v>
      </c>
      <c r="D53" s="374"/>
      <c r="E53" s="374"/>
      <c r="F53" s="374"/>
      <c r="G53" s="374"/>
      <c r="H53" s="374"/>
      <c r="I53" s="375"/>
      <c r="J53" s="206"/>
      <c r="K53" s="372"/>
      <c r="L53" s="372"/>
      <c r="M53" s="206"/>
      <c r="N53" s="206"/>
      <c r="O53" s="206"/>
      <c r="P53" s="206"/>
    </row>
    <row r="54" spans="1:16" s="207" customFormat="1" ht="227.25" customHeight="1" x14ac:dyDescent="0.25">
      <c r="A54" s="205"/>
      <c r="B54" s="209" t="str">
        <f>$D$20</f>
        <v>BLACK</v>
      </c>
      <c r="C54" s="381" t="s">
        <v>335</v>
      </c>
      <c r="D54" s="382"/>
      <c r="E54" s="382"/>
      <c r="F54" s="382"/>
      <c r="G54" s="382"/>
      <c r="H54" s="382"/>
      <c r="I54" s="383"/>
      <c r="J54" s="206"/>
    </row>
    <row r="55" spans="1:16" s="207" customFormat="1" ht="77.650000000000006" customHeight="1" x14ac:dyDescent="0.25">
      <c r="A55" s="205"/>
      <c r="B55" s="376" t="s">
        <v>119</v>
      </c>
      <c r="C55" s="377"/>
      <c r="D55" s="384"/>
      <c r="E55" s="384"/>
      <c r="F55" s="384"/>
      <c r="G55" s="384"/>
      <c r="H55" s="384"/>
      <c r="I55" s="385"/>
      <c r="J55" s="210"/>
      <c r="K55" s="369"/>
      <c r="L55" s="369"/>
      <c r="M55" s="369"/>
      <c r="N55" s="369"/>
      <c r="O55" s="369"/>
      <c r="P55" s="369"/>
    </row>
    <row r="56" spans="1:16" s="18" customFormat="1" ht="40.5" customHeight="1" x14ac:dyDescent="0.25">
      <c r="A56" s="110"/>
      <c r="B56" s="379" t="s">
        <v>36</v>
      </c>
      <c r="C56" s="380"/>
      <c r="D56" s="267" t="str">
        <f t="shared" ref="D56:J56" si="12">G17</f>
        <v>2Y</v>
      </c>
      <c r="E56" s="267" t="str">
        <f t="shared" si="12"/>
        <v>4Y</v>
      </c>
      <c r="F56" s="267" t="str">
        <f t="shared" si="12"/>
        <v>6Y</v>
      </c>
      <c r="G56" s="267" t="str">
        <f t="shared" si="12"/>
        <v>8Y</v>
      </c>
      <c r="H56" s="267" t="str">
        <f t="shared" si="12"/>
        <v>10Y</v>
      </c>
      <c r="I56" s="267" t="str">
        <f t="shared" si="12"/>
        <v>12Y</v>
      </c>
      <c r="J56" s="267" t="str">
        <f t="shared" si="12"/>
        <v>14Y</v>
      </c>
      <c r="K56" s="314"/>
      <c r="L56" s="315"/>
      <c r="M56" s="315"/>
      <c r="N56" s="315"/>
      <c r="O56" s="315"/>
      <c r="P56" s="316"/>
    </row>
    <row r="57" spans="1:16" s="138" customFormat="1" ht="55.5" customHeight="1" x14ac:dyDescent="0.25">
      <c r="A57" s="135"/>
      <c r="B57" s="264" t="s">
        <v>192</v>
      </c>
      <c r="C57" s="266"/>
      <c r="D57" s="266"/>
      <c r="E57" s="266"/>
      <c r="F57" s="266"/>
      <c r="G57" s="266"/>
      <c r="H57" s="266"/>
      <c r="I57" s="266"/>
      <c r="J57" s="266"/>
      <c r="K57" s="266"/>
      <c r="L57" s="266"/>
      <c r="M57" s="266"/>
      <c r="N57" s="266"/>
      <c r="O57" s="266"/>
      <c r="P57" s="265"/>
    </row>
    <row r="58" spans="1:16" s="138" customFormat="1" ht="153" customHeight="1" x14ac:dyDescent="0.25">
      <c r="A58" s="135"/>
      <c r="B58" s="312" t="s">
        <v>204</v>
      </c>
      <c r="C58" s="313"/>
      <c r="D58" s="309" t="s">
        <v>315</v>
      </c>
      <c r="E58" s="310"/>
      <c r="F58" s="310"/>
      <c r="G58" s="310"/>
      <c r="H58" s="310"/>
      <c r="I58" s="310"/>
      <c r="J58" s="311"/>
      <c r="K58" s="318"/>
      <c r="L58" s="319"/>
      <c r="M58" s="319"/>
      <c r="N58" s="319"/>
      <c r="O58" s="319"/>
      <c r="P58" s="320"/>
    </row>
    <row r="59" spans="1:16" s="138" customFormat="1" ht="153" customHeight="1" x14ac:dyDescent="0.25">
      <c r="A59" s="135"/>
      <c r="B59" s="312" t="s">
        <v>203</v>
      </c>
      <c r="C59" s="313"/>
      <c r="D59" s="317" t="s">
        <v>313</v>
      </c>
      <c r="E59" s="317"/>
      <c r="F59" s="317"/>
      <c r="G59" s="317"/>
      <c r="H59" s="317" t="s">
        <v>314</v>
      </c>
      <c r="I59" s="317"/>
      <c r="J59" s="317"/>
      <c r="K59" s="321"/>
      <c r="L59" s="322"/>
      <c r="M59" s="322"/>
      <c r="N59" s="322"/>
      <c r="O59" s="322"/>
      <c r="P59" s="323"/>
    </row>
    <row r="60" spans="1:16" s="138" customFormat="1" ht="55.5" customHeight="1" x14ac:dyDescent="0.25">
      <c r="A60" s="135"/>
      <c r="B60" s="264" t="s">
        <v>336</v>
      </c>
      <c r="C60" s="266"/>
      <c r="D60" s="266"/>
      <c r="E60" s="266"/>
      <c r="F60" s="266"/>
      <c r="G60" s="266"/>
      <c r="H60" s="266"/>
      <c r="I60" s="266"/>
      <c r="J60" s="266"/>
      <c r="K60" s="266"/>
      <c r="L60" s="266"/>
      <c r="M60" s="266"/>
      <c r="N60" s="266"/>
      <c r="O60" s="266"/>
      <c r="P60" s="265"/>
    </row>
    <row r="61" spans="1:16" s="138" customFormat="1" ht="87.75" customHeight="1" x14ac:dyDescent="0.25">
      <c r="A61" s="135"/>
      <c r="B61" s="312" t="s">
        <v>158</v>
      </c>
      <c r="C61" s="313"/>
      <c r="D61" s="309" t="s">
        <v>316</v>
      </c>
      <c r="E61" s="310"/>
      <c r="F61" s="310"/>
      <c r="G61" s="310"/>
      <c r="H61" s="310"/>
      <c r="I61" s="310"/>
      <c r="J61" s="310"/>
      <c r="K61" s="311"/>
      <c r="L61" s="386"/>
      <c r="M61" s="387"/>
      <c r="N61" s="387"/>
      <c r="O61" s="387"/>
      <c r="P61" s="388"/>
    </row>
    <row r="62" spans="1:16" s="138" customFormat="1" ht="124.5" customHeight="1" x14ac:dyDescent="0.25">
      <c r="A62" s="135"/>
      <c r="B62" s="312" t="s">
        <v>318</v>
      </c>
      <c r="C62" s="313"/>
      <c r="D62" s="309" t="s">
        <v>317</v>
      </c>
      <c r="E62" s="310"/>
      <c r="F62" s="310"/>
      <c r="G62" s="310"/>
      <c r="H62" s="310"/>
      <c r="I62" s="310"/>
      <c r="J62" s="310"/>
      <c r="K62" s="311"/>
      <c r="L62" s="389"/>
      <c r="M62" s="390"/>
      <c r="N62" s="390"/>
      <c r="O62" s="390"/>
      <c r="P62" s="391"/>
    </row>
    <row r="63" spans="1:16" s="135" customFormat="1" ht="66.75" customHeight="1" x14ac:dyDescent="0.25">
      <c r="A63" s="140">
        <v>2</v>
      </c>
      <c r="B63" s="134" t="s">
        <v>117</v>
      </c>
      <c r="C63" s="141" t="s">
        <v>191</v>
      </c>
      <c r="D63" s="141"/>
      <c r="E63" s="141"/>
      <c r="F63" s="141"/>
      <c r="G63" s="136"/>
      <c r="H63" s="136"/>
      <c r="I63" s="136"/>
      <c r="J63" s="136"/>
      <c r="K63" s="137"/>
      <c r="L63" s="136"/>
      <c r="M63" s="136"/>
      <c r="N63" s="136"/>
      <c r="O63" s="136"/>
      <c r="P63" s="136"/>
    </row>
    <row r="64" spans="1:16" s="135" customFormat="1" ht="93.75" customHeight="1" x14ac:dyDescent="0.25">
      <c r="A64" s="140">
        <v>3</v>
      </c>
      <c r="B64" s="134" t="s">
        <v>114</v>
      </c>
      <c r="C64" s="215" t="s">
        <v>174</v>
      </c>
      <c r="D64" s="141"/>
      <c r="E64" s="141"/>
      <c r="F64" s="141"/>
      <c r="G64" s="136"/>
      <c r="H64" s="136"/>
      <c r="I64" s="136"/>
      <c r="J64" s="136"/>
      <c r="K64" s="137"/>
      <c r="L64" s="136"/>
      <c r="M64" s="136"/>
      <c r="N64" s="136"/>
      <c r="O64" s="136"/>
      <c r="P64" s="136"/>
    </row>
    <row r="65" spans="1:16" s="138" customFormat="1" ht="32.25" customHeight="1" x14ac:dyDescent="0.25">
      <c r="A65" s="135"/>
      <c r="B65" s="135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  <c r="P65" s="136"/>
    </row>
    <row r="66" spans="1:16" s="138" customFormat="1" ht="69.95" customHeight="1" x14ac:dyDescent="0.25">
      <c r="B66" s="188" t="s">
        <v>67</v>
      </c>
      <c r="C66" s="239"/>
      <c r="D66" s="239"/>
      <c r="E66" s="239"/>
      <c r="G66" s="136"/>
      <c r="M66" s="142"/>
      <c r="N66" s="143"/>
      <c r="O66" s="143"/>
      <c r="P66" s="142"/>
    </row>
    <row r="67" spans="1:16" s="138" customFormat="1" ht="35.25" customHeight="1" x14ac:dyDescent="0.25">
      <c r="A67" s="135">
        <v>1</v>
      </c>
      <c r="B67" s="253" t="s">
        <v>141</v>
      </c>
      <c r="C67" s="135"/>
      <c r="D67" s="135"/>
      <c r="G67" s="136"/>
      <c r="M67" s="142"/>
      <c r="N67" s="143"/>
      <c r="O67" s="143"/>
      <c r="P67" s="142"/>
    </row>
    <row r="68" spans="1:16" s="138" customFormat="1" ht="35.25" customHeight="1" x14ac:dyDescent="0.25">
      <c r="A68" s="135">
        <v>2</v>
      </c>
      <c r="B68" s="253" t="s">
        <v>142</v>
      </c>
      <c r="C68" s="135"/>
      <c r="D68" s="135"/>
      <c r="G68" s="136"/>
      <c r="M68" s="142"/>
      <c r="N68" s="143"/>
      <c r="O68" s="143"/>
      <c r="P68" s="142"/>
    </row>
    <row r="69" spans="1:16" s="138" customFormat="1" ht="35.25" customHeight="1" x14ac:dyDescent="0.25">
      <c r="A69" s="135">
        <v>3</v>
      </c>
      <c r="B69" s="253" t="s">
        <v>143</v>
      </c>
      <c r="C69" s="135"/>
      <c r="D69" s="135"/>
      <c r="G69" s="136"/>
      <c r="M69" s="142"/>
      <c r="N69" s="143"/>
      <c r="O69" s="143"/>
      <c r="P69" s="142"/>
    </row>
    <row r="70" spans="1:16" s="141" customFormat="1" ht="40.5" x14ac:dyDescent="0.25">
      <c r="A70" s="140"/>
      <c r="B70" s="254" t="s">
        <v>144</v>
      </c>
      <c r="C70" s="255" t="str">
        <f t="shared" ref="C70:I70" si="13">G17</f>
        <v>2Y</v>
      </c>
      <c r="D70" s="255" t="str">
        <f t="shared" si="13"/>
        <v>4Y</v>
      </c>
      <c r="E70" s="255" t="str">
        <f t="shared" si="13"/>
        <v>6Y</v>
      </c>
      <c r="F70" s="255" t="str">
        <f t="shared" si="13"/>
        <v>8Y</v>
      </c>
      <c r="G70" s="255" t="str">
        <f t="shared" si="13"/>
        <v>10Y</v>
      </c>
      <c r="H70" s="255" t="str">
        <f t="shared" si="13"/>
        <v>12Y</v>
      </c>
      <c r="I70" s="255" t="str">
        <f t="shared" si="13"/>
        <v>14Y</v>
      </c>
      <c r="J70" s="255" t="s">
        <v>37</v>
      </c>
      <c r="L70" s="256"/>
      <c r="M70" s="257"/>
      <c r="N70" s="257"/>
      <c r="O70" s="256"/>
    </row>
    <row r="71" spans="1:16" s="141" customFormat="1" ht="40.5" x14ac:dyDescent="0.25">
      <c r="A71" s="140"/>
      <c r="B71" s="254" t="s">
        <v>145</v>
      </c>
      <c r="C71" s="144">
        <f>G23</f>
        <v>0</v>
      </c>
      <c r="D71" s="144">
        <f t="shared" ref="D71:I71" si="14">H20</f>
        <v>0</v>
      </c>
      <c r="E71" s="144">
        <f t="shared" si="14"/>
        <v>53</v>
      </c>
      <c r="F71" s="144">
        <f t="shared" si="14"/>
        <v>210</v>
      </c>
      <c r="G71" s="144">
        <f t="shared" si="14"/>
        <v>420</v>
      </c>
      <c r="H71" s="144">
        <f t="shared" si="14"/>
        <v>315</v>
      </c>
      <c r="I71" s="144">
        <f t="shared" si="14"/>
        <v>105</v>
      </c>
      <c r="J71" s="258">
        <f>SUM(C71:I71)</f>
        <v>1103</v>
      </c>
      <c r="L71" s="256"/>
      <c r="M71" s="257"/>
      <c r="N71" s="257"/>
      <c r="O71" s="256"/>
    </row>
    <row r="72" spans="1:16" s="53" customFormat="1" ht="62.25" customHeight="1" x14ac:dyDescent="0.25">
      <c r="A72" s="117"/>
      <c r="B72" s="259" t="s">
        <v>146</v>
      </c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</row>
    <row r="73" spans="1:16" s="53" customFormat="1" ht="52.5" x14ac:dyDescent="0.25">
      <c r="B73" s="119" t="s">
        <v>147</v>
      </c>
      <c r="C73" s="120"/>
      <c r="D73" s="120"/>
      <c r="E73" s="120"/>
      <c r="F73" s="120"/>
      <c r="G73" s="121"/>
      <c r="H73" s="122"/>
      <c r="I73" s="120"/>
      <c r="J73" s="120"/>
      <c r="K73" s="120"/>
      <c r="L73" s="120"/>
      <c r="M73" s="120"/>
      <c r="N73" s="120"/>
      <c r="O73" s="120"/>
      <c r="P73" s="120"/>
    </row>
    <row r="74" spans="1:16" s="53" customFormat="1" ht="49.5" customHeight="1" x14ac:dyDescent="0.25">
      <c r="B74" s="119" t="s">
        <v>148</v>
      </c>
      <c r="C74" s="120"/>
      <c r="D74" s="120"/>
      <c r="E74" s="120"/>
      <c r="F74" s="120"/>
      <c r="G74" s="121"/>
      <c r="H74" s="122"/>
      <c r="I74" s="120"/>
      <c r="J74" s="120"/>
      <c r="K74" s="120"/>
      <c r="L74" s="120"/>
      <c r="M74" s="120"/>
      <c r="N74" s="120"/>
      <c r="O74" s="120"/>
      <c r="P74" s="120"/>
    </row>
    <row r="75" spans="1:16" s="272" customFormat="1" ht="68.25" customHeight="1" x14ac:dyDescent="0.25">
      <c r="B75" s="273" t="s">
        <v>149</v>
      </c>
      <c r="C75" s="259"/>
      <c r="D75" s="259"/>
      <c r="E75" s="259"/>
      <c r="F75" s="259"/>
      <c r="G75" s="274"/>
      <c r="H75" s="275"/>
      <c r="I75" s="259"/>
      <c r="J75" s="259"/>
      <c r="K75" s="259"/>
      <c r="L75" s="259"/>
      <c r="M75" s="259"/>
      <c r="N75" s="259"/>
      <c r="O75" s="259"/>
      <c r="P75" s="259"/>
    </row>
    <row r="76" spans="1:16" s="272" customFormat="1" ht="68.25" customHeight="1" x14ac:dyDescent="0.25">
      <c r="B76" s="273" t="s">
        <v>175</v>
      </c>
      <c r="C76" s="259"/>
      <c r="D76" s="259"/>
      <c r="E76" s="259"/>
      <c r="F76" s="259"/>
      <c r="G76" s="274"/>
      <c r="H76" s="275"/>
      <c r="I76" s="259"/>
      <c r="J76" s="259"/>
      <c r="K76" s="259"/>
      <c r="L76" s="259"/>
      <c r="M76" s="259"/>
      <c r="N76" s="259"/>
      <c r="O76" s="259"/>
      <c r="P76" s="259"/>
    </row>
    <row r="77" spans="1:16" s="276" customFormat="1" ht="90.75" customHeight="1" x14ac:dyDescent="0.25">
      <c r="B77" s="370"/>
      <c r="C77" s="370"/>
      <c r="D77" s="370"/>
      <c r="E77" s="370"/>
      <c r="F77" s="370"/>
      <c r="G77" s="370"/>
      <c r="H77" s="370"/>
      <c r="I77" s="370"/>
      <c r="J77" s="370"/>
      <c r="K77" s="370"/>
      <c r="L77" s="370"/>
      <c r="M77" s="370"/>
      <c r="N77" s="370"/>
      <c r="O77" s="370"/>
      <c r="P77" s="370"/>
    </row>
  </sheetData>
  <mergeCells count="66">
    <mergeCell ref="B36:E36"/>
    <mergeCell ref="H36:I36"/>
    <mergeCell ref="B77:P77"/>
    <mergeCell ref="C50:I50"/>
    <mergeCell ref="K53:L53"/>
    <mergeCell ref="C53:I53"/>
    <mergeCell ref="B48:E48"/>
    <mergeCell ref="H48:I48"/>
    <mergeCell ref="B52:I52"/>
    <mergeCell ref="B59:C59"/>
    <mergeCell ref="B62:C62"/>
    <mergeCell ref="B56:C56"/>
    <mergeCell ref="B61:C61"/>
    <mergeCell ref="C54:I54"/>
    <mergeCell ref="B55:I55"/>
    <mergeCell ref="L61:P62"/>
    <mergeCell ref="K55:P55"/>
    <mergeCell ref="D61:K61"/>
    <mergeCell ref="A40:E40"/>
    <mergeCell ref="B43:E43"/>
    <mergeCell ref="H43:I43"/>
    <mergeCell ref="B47:E47"/>
    <mergeCell ref="H47:I47"/>
    <mergeCell ref="N28:P28"/>
    <mergeCell ref="B28:C28"/>
    <mergeCell ref="A34:E34"/>
    <mergeCell ref="H34:I34"/>
    <mergeCell ref="B30:C30"/>
    <mergeCell ref="B29:C29"/>
    <mergeCell ref="N29:P29"/>
    <mergeCell ref="B35:E35"/>
    <mergeCell ref="H35:I35"/>
    <mergeCell ref="N30:P30"/>
    <mergeCell ref="B46:E46"/>
    <mergeCell ref="H40:I40"/>
    <mergeCell ref="B41:E41"/>
    <mergeCell ref="H41:I41"/>
    <mergeCell ref="B42:E42"/>
    <mergeCell ref="H42:I42"/>
    <mergeCell ref="B44:E44"/>
    <mergeCell ref="H44:I44"/>
    <mergeCell ref="B45:E45"/>
    <mergeCell ref="H45:I45"/>
    <mergeCell ref="H46:I46"/>
    <mergeCell ref="B37:E37"/>
    <mergeCell ref="H37:I37"/>
    <mergeCell ref="M1:N1"/>
    <mergeCell ref="O1:P1"/>
    <mergeCell ref="M2:N2"/>
    <mergeCell ref="O2:P2"/>
    <mergeCell ref="M3:N3"/>
    <mergeCell ref="O3:P3"/>
    <mergeCell ref="D8:F8"/>
    <mergeCell ref="D11:F11"/>
    <mergeCell ref="L11:P11"/>
    <mergeCell ref="B13:F13"/>
    <mergeCell ref="A26:C26"/>
    <mergeCell ref="G5:L8"/>
    <mergeCell ref="N26:P26"/>
    <mergeCell ref="D62:K62"/>
    <mergeCell ref="B58:C58"/>
    <mergeCell ref="K56:P56"/>
    <mergeCell ref="D59:G59"/>
    <mergeCell ref="H59:J59"/>
    <mergeCell ref="K58:P59"/>
    <mergeCell ref="D58:J58"/>
  </mergeCells>
  <printOptions horizontalCentered="1"/>
  <pageMargins left="0.25" right="0" top="0.61388888888888904" bottom="0.75" header="0" footer="0"/>
  <pageSetup paperSize="9" scale="22" fitToHeight="0" orientation="portrait" r:id="rId1"/>
  <headerFooter>
    <oddHeader>&amp;L&amp;G&amp;R&amp;"Muli,Bold"&amp;42[CUTTING DOCKET]</oddHeader>
    <oddFooter>&amp;L&amp;"Euclid Circular A,Bold"&amp;26[UA]&amp;"-,Regular"&amp;11
&amp;G&amp;R&amp;G</oddFooter>
  </headerFooter>
  <rowBreaks count="2" manualBreakCount="2">
    <brk id="30" max="15" man="1"/>
    <brk id="48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I38"/>
  <sheetViews>
    <sheetView view="pageBreakPreview" topLeftCell="A16" zoomScale="25" zoomScaleNormal="40" zoomScaleSheetLayoutView="25" zoomScalePageLayoutView="25" workbookViewId="0">
      <selection activeCell="B20" sqref="B20:B21"/>
    </sheetView>
  </sheetViews>
  <sheetFormatPr defaultColWidth="9.28515625" defaultRowHeight="24" x14ac:dyDescent="0.25"/>
  <cols>
    <col min="1" max="1" width="116.5703125" style="51" customWidth="1"/>
    <col min="2" max="2" width="218.7109375" style="52" customWidth="1"/>
    <col min="3" max="16384" width="9.28515625" style="52"/>
  </cols>
  <sheetData>
    <row r="1" spans="1:9" s="46" customFormat="1" ht="100.15" customHeight="1" x14ac:dyDescent="0.25">
      <c r="A1" s="44"/>
      <c r="B1" s="45"/>
    </row>
    <row r="2" spans="1:9" s="157" customFormat="1" ht="37.5" customHeight="1" x14ac:dyDescent="0.25">
      <c r="A2" s="156" t="s">
        <v>24</v>
      </c>
      <c r="B2" s="156" t="str">
        <f>'CUTTING DOCKET'!D6</f>
        <v>M27  PLAIN 24  G2671</v>
      </c>
    </row>
    <row r="3" spans="1:9" s="157" customFormat="1" ht="37.5" customHeight="1" x14ac:dyDescent="0.25">
      <c r="A3" s="158" t="s">
        <v>25</v>
      </c>
      <c r="B3" s="158" t="str">
        <f>'CUTTING DOCKET'!D7</f>
        <v>BEAST-KTS05A</v>
      </c>
    </row>
    <row r="4" spans="1:9" s="157" customFormat="1" ht="37.5" customHeight="1" x14ac:dyDescent="0.25">
      <c r="A4" s="158" t="s">
        <v>26</v>
      </c>
      <c r="B4" s="158" t="str">
        <f>'CUTTING DOCKET'!D8</f>
        <v>KIDS REFLECTIVE PANTHER SS TEE</v>
      </c>
    </row>
    <row r="5" spans="1:9" s="46" customFormat="1" ht="76.150000000000006" customHeight="1" x14ac:dyDescent="0.25">
      <c r="A5" s="47"/>
      <c r="B5" s="48" t="str">
        <f>'CUTTING DOCKET'!D20</f>
        <v>BLACK</v>
      </c>
    </row>
    <row r="6" spans="1:9" s="161" customFormat="1" ht="69.75" customHeight="1" x14ac:dyDescent="0.25">
      <c r="A6" s="159" t="s">
        <v>72</v>
      </c>
      <c r="B6" s="160" t="str">
        <f>'CUTTING DOCKET'!E28</f>
        <v>DARKEST BLACK</v>
      </c>
    </row>
    <row r="7" spans="1:9" s="164" customFormat="1" ht="103.5" customHeight="1" x14ac:dyDescent="0.25">
      <c r="A7" s="165" t="s">
        <v>73</v>
      </c>
      <c r="B7" s="166" t="str">
        <f>'CUTTING DOCKET'!B28</f>
        <v>SINGLE 190GSM 100% COTTON</v>
      </c>
    </row>
    <row r="8" spans="1:9" s="49" customFormat="1" ht="409.6" customHeight="1" x14ac:dyDescent="0.25">
      <c r="A8" s="392" t="str">
        <f>'CUTTING DOCKET'!D28</f>
        <v>VẢI CHÍNH</v>
      </c>
      <c r="B8" s="394"/>
      <c r="I8" s="50"/>
    </row>
    <row r="9" spans="1:9" s="49" customFormat="1" ht="27" customHeight="1" x14ac:dyDescent="0.25">
      <c r="A9" s="393"/>
      <c r="B9" s="395"/>
      <c r="I9" s="50"/>
    </row>
    <row r="10" spans="1:9" s="49" customFormat="1" ht="264" hidden="1" customHeight="1" x14ac:dyDescent="0.25">
      <c r="A10" s="227"/>
      <c r="B10" s="228"/>
      <c r="I10" s="50"/>
    </row>
    <row r="11" spans="1:9" s="164" customFormat="1" ht="142.5" customHeight="1" x14ac:dyDescent="0.25">
      <c r="A11" s="162" t="str">
        <f>'CUTTING DOCKET'!B29</f>
        <v>RIB 1X1 260GSM 100% COTTON</v>
      </c>
      <c r="B11" s="163" t="str">
        <f>'CUTTING DOCKET'!E30</f>
        <v>BLACK</v>
      </c>
    </row>
    <row r="12" spans="1:9" s="49" customFormat="1" ht="409.6" customHeight="1" x14ac:dyDescent="0.25">
      <c r="A12" s="155" t="s">
        <v>164</v>
      </c>
      <c r="B12" s="211"/>
    </row>
    <row r="13" spans="1:9" s="164" customFormat="1" ht="130.5" customHeight="1" x14ac:dyDescent="0.25">
      <c r="A13" s="162" t="str">
        <f>'CUTTING DOCKET'!B30</f>
        <v>RTSS23PHANQUANGKHG</v>
      </c>
      <c r="B13" s="163" t="s">
        <v>132</v>
      </c>
    </row>
    <row r="14" spans="1:9" s="49" customFormat="1" ht="157.5" customHeight="1" x14ac:dyDescent="0.25">
      <c r="A14" s="155" t="s">
        <v>320</v>
      </c>
      <c r="B14" s="211"/>
    </row>
    <row r="15" spans="1:9" s="164" customFormat="1" ht="184.5" customHeight="1" x14ac:dyDescent="0.25">
      <c r="A15" s="162" t="str">
        <f>'CUTTING DOCKET'!B35</f>
        <v>CHỈ 40/2 MAY CHÍNH + VẮT SỔ</v>
      </c>
      <c r="B15" s="163" t="str">
        <f>'CUTTING DOCKET'!F35</f>
        <v>DARKEST BLACK</v>
      </c>
    </row>
    <row r="16" spans="1:9" s="49" customFormat="1" ht="157.5" customHeight="1" x14ac:dyDescent="0.25">
      <c r="A16" s="155" t="s">
        <v>163</v>
      </c>
      <c r="B16" s="211" t="str">
        <f>'CUTTING DOCKET'!G35</f>
        <v>BLACK 1500</v>
      </c>
    </row>
    <row r="17" spans="1:2" s="164" customFormat="1" ht="118.5" customHeight="1" x14ac:dyDescent="0.25">
      <c r="A17" s="162" t="str">
        <f>'CUTTING DOCKET'!B36</f>
        <v>NHÃN CARE W: 1" X H 2.75"</v>
      </c>
      <c r="B17" s="163" t="str">
        <f>'CUTTING DOCKET'!F36</f>
        <v>WHITE</v>
      </c>
    </row>
    <row r="18" spans="1:2" s="49" customFormat="1" ht="303.60000000000002" customHeight="1" x14ac:dyDescent="0.25">
      <c r="A18" s="155" t="s">
        <v>176</v>
      </c>
      <c r="B18" s="211"/>
    </row>
    <row r="19" spans="1:2" s="164" customFormat="1" ht="118.5" customHeight="1" x14ac:dyDescent="0.25">
      <c r="A19" s="162" t="str">
        <f>'CUTTING DOCKET'!$B$37</f>
        <v>NHÃN KẸP LAI</v>
      </c>
      <c r="B19" s="163" t="str">
        <f>'CUTTING DOCKET'!$F$37</f>
        <v>ĐEN</v>
      </c>
    </row>
    <row r="20" spans="1:2" s="49" customFormat="1" ht="409.6" customHeight="1" x14ac:dyDescent="0.25">
      <c r="A20" s="400" t="s">
        <v>337</v>
      </c>
      <c r="B20" s="402"/>
    </row>
    <row r="21" spans="1:2" s="49" customFormat="1" ht="409.5" customHeight="1" x14ac:dyDescent="0.25">
      <c r="A21" s="401"/>
      <c r="B21" s="403"/>
    </row>
    <row r="22" spans="1:2" s="248" customFormat="1" ht="86.25" customHeight="1" x14ac:dyDescent="0.25">
      <c r="A22" s="246" t="str">
        <f>'CUTTING DOCKET'!B41</f>
        <v>BIG POLY BAG 100X120</v>
      </c>
      <c r="B22" s="247" t="str">
        <f>'CUTTING DOCKET'!F41</f>
        <v>CLEAR</v>
      </c>
    </row>
    <row r="23" spans="1:2" s="248" customFormat="1" ht="189" customHeight="1" x14ac:dyDescent="0.25">
      <c r="A23" s="155" t="s">
        <v>137</v>
      </c>
      <c r="B23" s="249"/>
    </row>
    <row r="24" spans="1:2" s="248" customFormat="1" ht="81.95" customHeight="1" x14ac:dyDescent="0.25">
      <c r="A24" s="246" t="str">
        <f>'CUTTING DOCKET'!B42</f>
        <v>GIẤY CHỐNG ẨM A4</v>
      </c>
      <c r="B24" s="250" t="str">
        <f>'CUTTING DOCKET'!F42</f>
        <v>WHITE</v>
      </c>
    </row>
    <row r="25" spans="1:2" s="248" customFormat="1" ht="207.95" customHeight="1" x14ac:dyDescent="0.25">
      <c r="A25" s="251" t="s">
        <v>138</v>
      </c>
      <c r="B25" s="252"/>
    </row>
    <row r="26" spans="1:2" s="248" customFormat="1" ht="90.6" customHeight="1" x14ac:dyDescent="0.25">
      <c r="A26" s="246" t="str">
        <f>'CUTTING DOCKET'!B43</f>
        <v>POLY BAG 'W:360MM X H 480MM</v>
      </c>
      <c r="B26" s="250" t="str">
        <f>'CUTTING DOCKET'!F43</f>
        <v>CLEAR</v>
      </c>
    </row>
    <row r="27" spans="1:2" s="248" customFormat="1" ht="162.75" customHeight="1" x14ac:dyDescent="0.25">
      <c r="A27" s="251" t="s">
        <v>159</v>
      </c>
      <c r="B27" s="252"/>
    </row>
    <row r="28" spans="1:2" s="248" customFormat="1" ht="106.5" customHeight="1" x14ac:dyDescent="0.25">
      <c r="A28" s="246" t="str">
        <f>'CUTTING DOCKET'!B44</f>
        <v>HANG TAG + DÂY TREO + KIM BĂNG</v>
      </c>
      <c r="B28" s="250" t="str">
        <f>'CUTTING DOCKET'!F44</f>
        <v>BROWN</v>
      </c>
    </row>
    <row r="29" spans="1:2" s="248" customFormat="1" ht="306.75" customHeight="1" x14ac:dyDescent="0.25">
      <c r="A29" s="251" t="s">
        <v>172</v>
      </c>
      <c r="B29" s="252"/>
    </row>
    <row r="30" spans="1:2" s="248" customFormat="1" ht="82.7" customHeight="1" x14ac:dyDescent="0.25">
      <c r="A30" s="246" t="str">
        <f>'CUTTING DOCKET'!B45</f>
        <v>BARCODE STICKER</v>
      </c>
      <c r="B30" s="250" t="str">
        <f>'CUTTING DOCKET'!F45</f>
        <v>WHITE</v>
      </c>
    </row>
    <row r="31" spans="1:2" s="248" customFormat="1" ht="162.75" customHeight="1" x14ac:dyDescent="0.25">
      <c r="A31" s="251" t="s">
        <v>171</v>
      </c>
      <c r="B31" s="252"/>
    </row>
    <row r="32" spans="1:2" s="248" customFormat="1" ht="69.599999999999994" customHeight="1" x14ac:dyDescent="0.25">
      <c r="A32" s="246" t="str">
        <f>'CUTTING DOCKET'!B46</f>
        <v>THÙNG CARTON 60X40X30CM</v>
      </c>
      <c r="B32" s="250" t="str">
        <f>'CUTTING DOCKET'!F48</f>
        <v>NATURAL</v>
      </c>
    </row>
    <row r="33" spans="1:2" s="248" customFormat="1" ht="212.1" customHeight="1" x14ac:dyDescent="0.25">
      <c r="A33" s="396" t="s">
        <v>139</v>
      </c>
      <c r="B33" s="398"/>
    </row>
    <row r="34" spans="1:2" s="248" customFormat="1" ht="1.5" hidden="1" customHeight="1" x14ac:dyDescent="0.25">
      <c r="A34" s="397"/>
      <c r="B34" s="399"/>
    </row>
    <row r="35" spans="1:2" s="164" customFormat="1" ht="84.6" customHeight="1" x14ac:dyDescent="0.25">
      <c r="A35" s="162" t="str">
        <f>'CUTTING DOCKET'!B48</f>
        <v>TẤM LÓT THÙNG</v>
      </c>
      <c r="B35" s="163" t="str">
        <f>'CUTTING DOCKET'!F48</f>
        <v>NATURAL</v>
      </c>
    </row>
    <row r="36" spans="1:2" s="49" customFormat="1" ht="115.5" customHeight="1" x14ac:dyDescent="0.25">
      <c r="A36" s="155" t="s">
        <v>140</v>
      </c>
      <c r="B36" s="211"/>
    </row>
    <row r="37" spans="1:2" s="49" customFormat="1" ht="77.45" customHeight="1" x14ac:dyDescent="0.25">
      <c r="A37" s="162" t="str">
        <f>'CUTTING DOCKET'!B47</f>
        <v>CARTON STICKER</v>
      </c>
      <c r="B37" s="163" t="str">
        <f>'CUTTING DOCKET'!F47</f>
        <v>WHITE</v>
      </c>
    </row>
    <row r="38" spans="1:2" s="49" customFormat="1" ht="393.6" customHeight="1" x14ac:dyDescent="0.25">
      <c r="A38" s="279" t="s">
        <v>178</v>
      </c>
      <c r="B38" s="211"/>
    </row>
  </sheetData>
  <mergeCells count="6">
    <mergeCell ref="A8:A9"/>
    <mergeCell ref="B8:B9"/>
    <mergeCell ref="A33:A34"/>
    <mergeCell ref="B33:B34"/>
    <mergeCell ref="A20:A21"/>
    <mergeCell ref="B20:B21"/>
  </mergeCells>
  <printOptions horizontalCentered="1"/>
  <pageMargins left="0.25" right="0" top="0.60416666666666663" bottom="0.75" header="0" footer="0"/>
  <pageSetup paperSize="9" scale="30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2" manualBreakCount="2">
    <brk id="18" max="1" man="1"/>
    <brk id="30" max="1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CE24C-5693-42F9-9161-E66A9EDAD7C0}">
  <sheetPr codeName="Sheet4">
    <pageSetUpPr fitToPage="1"/>
  </sheetPr>
  <dimension ref="A1:S41"/>
  <sheetViews>
    <sheetView view="pageBreakPreview" zoomScale="70" zoomScaleNormal="55" zoomScaleSheetLayoutView="70" zoomScalePageLayoutView="30" workbookViewId="0">
      <selection activeCell="C1" sqref="C1"/>
    </sheetView>
  </sheetViews>
  <sheetFormatPr defaultColWidth="9.140625" defaultRowHeight="16.5" x14ac:dyDescent="0.3"/>
  <cols>
    <col min="1" max="2" width="21.140625" style="77" customWidth="1"/>
    <col min="3" max="3" width="29.140625" style="59" customWidth="1"/>
    <col min="4" max="4" width="9.5703125" style="59" customWidth="1"/>
    <col min="5" max="5" width="28.85546875" style="60" customWidth="1"/>
    <col min="6" max="6" width="8.140625" style="60" customWidth="1"/>
    <col min="7" max="7" width="28.85546875" style="60" customWidth="1"/>
    <col min="8" max="8" width="7.140625" style="60" customWidth="1"/>
    <col min="9" max="9" width="28.85546875" style="60" customWidth="1"/>
    <col min="10" max="10" width="8" style="60" customWidth="1"/>
    <col min="11" max="11" width="28.85546875" style="60" customWidth="1"/>
    <col min="12" max="12" width="8.42578125" style="60" customWidth="1"/>
    <col min="13" max="13" width="34.7109375" style="60" customWidth="1"/>
    <col min="14" max="14" width="9.140625" style="60"/>
    <col min="15" max="15" width="30.85546875" style="60" customWidth="1"/>
    <col min="16" max="16" width="9.5703125" style="60" customWidth="1"/>
    <col min="17" max="17" width="29.140625" style="60" customWidth="1"/>
    <col min="18" max="18" width="9.5703125" style="60" customWidth="1"/>
    <col min="19" max="19" width="29.140625" style="60" customWidth="1"/>
    <col min="20" max="16384" width="9.140625" style="60"/>
  </cols>
  <sheetData>
    <row r="1" spans="1:19" s="57" customFormat="1" ht="126" customHeight="1" x14ac:dyDescent="0.6">
      <c r="A1" s="54"/>
      <c r="B1" s="54"/>
      <c r="C1" s="55" t="s">
        <v>74</v>
      </c>
      <c r="D1" s="56"/>
      <c r="I1" s="404" t="s">
        <v>161</v>
      </c>
      <c r="J1" s="404"/>
      <c r="K1" s="404"/>
      <c r="L1" s="404"/>
      <c r="M1" s="404"/>
    </row>
    <row r="2" spans="1:19" x14ac:dyDescent="0.3">
      <c r="A2" s="58"/>
      <c r="B2" s="58"/>
    </row>
    <row r="3" spans="1:19" s="63" customFormat="1" ht="87.75" customHeight="1" x14ac:dyDescent="0.25">
      <c r="A3" s="61" t="s">
        <v>75</v>
      </c>
      <c r="B3" s="288" t="s">
        <v>201</v>
      </c>
      <c r="C3" s="62" t="s">
        <v>76</v>
      </c>
      <c r="E3" s="62" t="s">
        <v>77</v>
      </c>
      <c r="G3" s="64" t="s">
        <v>78</v>
      </c>
      <c r="I3" s="62" t="s">
        <v>79</v>
      </c>
      <c r="K3" s="64" t="s">
        <v>160</v>
      </c>
      <c r="M3" s="405" t="s">
        <v>150</v>
      </c>
      <c r="N3" s="405"/>
      <c r="O3" s="65"/>
    </row>
    <row r="4" spans="1:19" ht="165.95" customHeight="1" x14ac:dyDescent="0.3">
      <c r="A4" s="66"/>
      <c r="B4" s="66"/>
      <c r="C4" s="67"/>
      <c r="K4" s="268" t="s">
        <v>202</v>
      </c>
      <c r="M4" s="268"/>
      <c r="O4" s="65"/>
    </row>
    <row r="5" spans="1:19" ht="17.25" x14ac:dyDescent="0.3">
      <c r="A5" s="58"/>
      <c r="B5" s="58"/>
      <c r="C5" s="68"/>
    </row>
    <row r="7" spans="1:19" s="63" customFormat="1" ht="91.5" customHeight="1" x14ac:dyDescent="0.25">
      <c r="A7" s="61" t="s">
        <v>80</v>
      </c>
      <c r="B7" s="288" t="s">
        <v>201</v>
      </c>
      <c r="C7" s="62" t="s">
        <v>76</v>
      </c>
      <c r="E7" s="62" t="s">
        <v>77</v>
      </c>
      <c r="G7" s="64" t="s">
        <v>81</v>
      </c>
      <c r="I7" s="64" t="s">
        <v>82</v>
      </c>
      <c r="K7" s="64" t="s">
        <v>160</v>
      </c>
      <c r="M7" s="405" t="s">
        <v>150</v>
      </c>
      <c r="N7" s="405"/>
      <c r="O7" s="69"/>
    </row>
    <row r="8" spans="1:19" ht="185.45" customHeight="1" x14ac:dyDescent="0.3">
      <c r="A8" s="58"/>
      <c r="B8" s="66"/>
      <c r="C8" s="67"/>
      <c r="K8" s="268" t="s">
        <v>202</v>
      </c>
      <c r="M8" s="268"/>
    </row>
    <row r="9" spans="1:19" s="63" customFormat="1" ht="79.5" customHeight="1" x14ac:dyDescent="0.25">
      <c r="A9" s="61" t="s">
        <v>83</v>
      </c>
      <c r="B9" s="288" t="s">
        <v>201</v>
      </c>
      <c r="C9" s="62" t="s">
        <v>76</v>
      </c>
      <c r="E9" s="62" t="s">
        <v>77</v>
      </c>
      <c r="G9" s="70" t="s">
        <v>78</v>
      </c>
      <c r="I9" s="62" t="s">
        <v>79</v>
      </c>
      <c r="K9" s="64" t="s">
        <v>160</v>
      </c>
      <c r="M9" s="405" t="s">
        <v>150</v>
      </c>
      <c r="N9" s="405"/>
      <c r="O9" s="69"/>
    </row>
    <row r="10" spans="1:19" ht="188.45" customHeight="1" x14ac:dyDescent="0.3">
      <c r="A10" s="58"/>
      <c r="B10" s="66"/>
      <c r="C10" s="67"/>
      <c r="K10" s="268" t="s">
        <v>202</v>
      </c>
      <c r="M10" s="268"/>
      <c r="N10" s="71"/>
    </row>
    <row r="11" spans="1:19" x14ac:dyDescent="0.3">
      <c r="A11" s="58"/>
      <c r="B11" s="58"/>
    </row>
    <row r="12" spans="1:19" s="63" customFormat="1" ht="82.5" customHeight="1" x14ac:dyDescent="0.25">
      <c r="A12" s="61"/>
      <c r="B12" s="61"/>
      <c r="C12" s="62"/>
      <c r="E12" s="64"/>
      <c r="G12" s="62"/>
      <c r="I12" s="62"/>
      <c r="K12" s="62"/>
      <c r="M12" s="64"/>
      <c r="O12" s="64"/>
      <c r="Q12" s="69"/>
      <c r="S12" s="69"/>
    </row>
    <row r="13" spans="1:19" ht="197.25" customHeight="1" x14ac:dyDescent="0.3">
      <c r="A13" s="58"/>
      <c r="B13" s="58"/>
      <c r="C13" s="67"/>
      <c r="G13" s="67"/>
    </row>
    <row r="15" spans="1:19" s="63" customFormat="1" ht="99.6" customHeight="1" x14ac:dyDescent="0.25">
      <c r="A15" s="61"/>
      <c r="B15" s="61"/>
      <c r="C15" s="62"/>
      <c r="E15" s="62"/>
      <c r="G15" s="64"/>
      <c r="I15" s="64"/>
      <c r="K15" s="64"/>
      <c r="L15" s="62"/>
      <c r="M15" s="64"/>
      <c r="O15" s="69"/>
    </row>
    <row r="16" spans="1:19" ht="183.95" customHeight="1" x14ac:dyDescent="0.3">
      <c r="A16" s="58"/>
      <c r="B16" s="58"/>
      <c r="C16" s="67"/>
    </row>
    <row r="29" spans="3:4" x14ac:dyDescent="0.3">
      <c r="C29" s="60"/>
    </row>
    <row r="30" spans="3:4" ht="27.75" customHeight="1" x14ac:dyDescent="0.3">
      <c r="C30" s="72"/>
      <c r="D30" s="73"/>
    </row>
    <row r="31" spans="3:4" ht="17.25" x14ac:dyDescent="0.3">
      <c r="C31" s="68"/>
    </row>
    <row r="32" spans="3:4" ht="17.25" x14ac:dyDescent="0.3">
      <c r="C32" s="74"/>
    </row>
    <row r="33" spans="3:7" ht="27.75" customHeight="1" x14ac:dyDescent="0.3">
      <c r="C33" s="72"/>
      <c r="D33" s="73"/>
    </row>
    <row r="34" spans="3:7" ht="17.25" x14ac:dyDescent="0.3">
      <c r="C34" s="68"/>
      <c r="E34" s="67"/>
    </row>
    <row r="35" spans="3:7" ht="17.25" x14ac:dyDescent="0.3">
      <c r="C35" s="75"/>
    </row>
    <row r="36" spans="3:7" ht="27.75" customHeight="1" x14ac:dyDescent="0.3">
      <c r="C36" s="72"/>
      <c r="D36" s="73"/>
    </row>
    <row r="37" spans="3:7" ht="17.25" x14ac:dyDescent="0.3">
      <c r="C37" s="76"/>
    </row>
    <row r="41" spans="3:7" x14ac:dyDescent="0.3">
      <c r="G41" s="67"/>
    </row>
  </sheetData>
  <mergeCells count="4">
    <mergeCell ref="I1:M1"/>
    <mergeCell ref="M3:N3"/>
    <mergeCell ref="M7:N7"/>
    <mergeCell ref="M9:N9"/>
  </mergeCells>
  <printOptions horizontalCentered="1"/>
  <pageMargins left="0.25" right="0.25" top="0.875" bottom="0.75" header="0.3" footer="0.3"/>
  <pageSetup paperSize="9" scale="50" orientation="landscape" r:id="rId1"/>
  <headerFooter scaleWithDoc="0">
    <oddHeader>&amp;L&amp;G&amp;R&amp;"Euclid Circular A SemiBold,Regular"&amp;16&amp;K000000[ QUY CÁCH ĐÓNG GÓI ]</oddHeader>
    <oddFooter>&amp;L&amp;"Euclid Circular A SemiBold,Regular"&amp;12[UA]&amp;"Euclid Circular A,Regular"&amp;5
&amp;G&amp;R&amp;G</oddFooter>
  </headerFooter>
  <rowBreaks count="1" manualBreakCount="1">
    <brk id="13" max="20" man="1"/>
  </row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96896-5CED-4193-8318-E5507A4BC761}">
  <dimension ref="A1:L25"/>
  <sheetViews>
    <sheetView view="pageBreakPreview" zoomScale="60" zoomScaleNormal="70" workbookViewId="0">
      <selection activeCell="F13" sqref="F13"/>
    </sheetView>
  </sheetViews>
  <sheetFormatPr defaultRowHeight="15" x14ac:dyDescent="0.25"/>
  <cols>
    <col min="1" max="1" width="8.85546875" customWidth="1"/>
    <col min="2" max="2" width="50.42578125" customWidth="1"/>
    <col min="3" max="3" width="57.28515625" customWidth="1"/>
    <col min="4" max="10" width="18.7109375" customWidth="1"/>
    <col min="11" max="11" width="13.42578125" customWidth="1"/>
    <col min="12" max="12" width="21.28515625" customWidth="1"/>
  </cols>
  <sheetData>
    <row r="1" spans="1:12" ht="23.25" x14ac:dyDescent="0.45">
      <c r="B1" s="299" t="s">
        <v>194</v>
      </c>
      <c r="C1" s="299" t="s">
        <v>152</v>
      </c>
    </row>
    <row r="2" spans="1:12" ht="23.25" x14ac:dyDescent="0.45">
      <c r="B2" s="300" t="s">
        <v>195</v>
      </c>
      <c r="C2" s="301" t="s">
        <v>180</v>
      </c>
    </row>
    <row r="3" spans="1:12" ht="23.25" x14ac:dyDescent="0.45">
      <c r="B3" s="300" t="s">
        <v>196</v>
      </c>
      <c r="C3" s="301" t="s">
        <v>179</v>
      </c>
    </row>
    <row r="4" spans="1:12" ht="27" x14ac:dyDescent="0.25">
      <c r="G4" s="287" t="s">
        <v>197</v>
      </c>
    </row>
    <row r="6" spans="1:12" ht="19.5" x14ac:dyDescent="0.3">
      <c r="A6" s="294" t="s">
        <v>205</v>
      </c>
      <c r="B6" s="294" t="s">
        <v>296</v>
      </c>
      <c r="C6" s="294" t="s">
        <v>295</v>
      </c>
      <c r="D6" s="294" t="s">
        <v>198</v>
      </c>
      <c r="E6" s="294" t="s">
        <v>182</v>
      </c>
      <c r="F6" s="294" t="s">
        <v>183</v>
      </c>
      <c r="G6" s="294" t="s">
        <v>184</v>
      </c>
      <c r="H6" s="294" t="s">
        <v>185</v>
      </c>
      <c r="I6" s="294" t="s">
        <v>186</v>
      </c>
      <c r="J6" s="294" t="s">
        <v>187</v>
      </c>
      <c r="K6" s="294" t="s">
        <v>188</v>
      </c>
      <c r="L6" s="305"/>
    </row>
    <row r="7" spans="1:12" ht="39" customHeight="1" x14ac:dyDescent="0.3">
      <c r="A7" s="289">
        <v>1</v>
      </c>
      <c r="B7" s="290" t="s">
        <v>267</v>
      </c>
      <c r="C7" s="290" t="s">
        <v>199</v>
      </c>
      <c r="D7" s="291" t="s">
        <v>206</v>
      </c>
      <c r="E7" s="292" t="s">
        <v>212</v>
      </c>
      <c r="F7" s="291" t="s">
        <v>224</v>
      </c>
      <c r="G7" s="291" t="s">
        <v>234</v>
      </c>
      <c r="H7" s="291" t="s">
        <v>241</v>
      </c>
      <c r="I7" s="291" t="s">
        <v>248</v>
      </c>
      <c r="J7" s="291" t="s">
        <v>255</v>
      </c>
      <c r="K7" s="291" t="s">
        <v>261</v>
      </c>
      <c r="L7" s="305"/>
    </row>
    <row r="8" spans="1:12" ht="39" customHeight="1" x14ac:dyDescent="0.3">
      <c r="A8" s="289">
        <v>2</v>
      </c>
      <c r="B8" s="290" t="s">
        <v>268</v>
      </c>
      <c r="C8" s="290" t="s">
        <v>278</v>
      </c>
      <c r="D8" s="291" t="s">
        <v>207</v>
      </c>
      <c r="E8" s="291" t="s">
        <v>213</v>
      </c>
      <c r="F8" s="291" t="s">
        <v>213</v>
      </c>
      <c r="G8" s="291" t="s">
        <v>220</v>
      </c>
      <c r="H8" s="291" t="s">
        <v>220</v>
      </c>
      <c r="I8" s="291" t="s">
        <v>220</v>
      </c>
      <c r="J8" s="291" t="s">
        <v>220</v>
      </c>
      <c r="K8" s="291" t="s">
        <v>220</v>
      </c>
      <c r="L8" s="305"/>
    </row>
    <row r="9" spans="1:12" ht="39" customHeight="1" x14ac:dyDescent="0.3">
      <c r="A9" s="289">
        <v>3</v>
      </c>
      <c r="B9" s="290" t="s">
        <v>269</v>
      </c>
      <c r="C9" s="290" t="s">
        <v>200</v>
      </c>
      <c r="D9" s="291" t="s">
        <v>206</v>
      </c>
      <c r="E9" s="291" t="s">
        <v>214</v>
      </c>
      <c r="F9" s="291" t="s">
        <v>225</v>
      </c>
      <c r="G9" s="291" t="s">
        <v>221</v>
      </c>
      <c r="H9" s="291" t="s">
        <v>242</v>
      </c>
      <c r="I9" s="291" t="s">
        <v>249</v>
      </c>
      <c r="J9" s="291" t="s">
        <v>254</v>
      </c>
      <c r="K9" s="291" t="s">
        <v>254</v>
      </c>
      <c r="L9" s="305"/>
    </row>
    <row r="10" spans="1:12" ht="48.75" customHeight="1" x14ac:dyDescent="0.3">
      <c r="A10" s="289">
        <v>4</v>
      </c>
      <c r="B10" s="290" t="s">
        <v>279</v>
      </c>
      <c r="C10" s="290" t="s">
        <v>281</v>
      </c>
      <c r="D10" s="291" t="s">
        <v>207</v>
      </c>
      <c r="E10" s="291" t="s">
        <v>215</v>
      </c>
      <c r="F10" s="291" t="s">
        <v>226</v>
      </c>
      <c r="G10" s="291" t="s">
        <v>235</v>
      </c>
      <c r="H10" s="291" t="s">
        <v>235</v>
      </c>
      <c r="I10" s="291" t="s">
        <v>235</v>
      </c>
      <c r="J10" s="291" t="s">
        <v>235</v>
      </c>
      <c r="K10" s="291" t="s">
        <v>235</v>
      </c>
      <c r="L10" s="305"/>
    </row>
    <row r="11" spans="1:12" ht="48.75" customHeight="1" x14ac:dyDescent="0.3">
      <c r="A11" s="289">
        <v>5</v>
      </c>
      <c r="B11" s="290" t="s">
        <v>280</v>
      </c>
      <c r="C11" s="290" t="s">
        <v>282</v>
      </c>
      <c r="D11" s="291" t="s">
        <v>208</v>
      </c>
      <c r="E11" s="291" t="s">
        <v>216</v>
      </c>
      <c r="F11" s="291" t="s">
        <v>227</v>
      </c>
      <c r="G11" s="291" t="s">
        <v>236</v>
      </c>
      <c r="H11" s="291" t="s">
        <v>243</v>
      </c>
      <c r="I11" s="291" t="s">
        <v>250</v>
      </c>
      <c r="J11" s="291" t="s">
        <v>256</v>
      </c>
      <c r="K11" s="291" t="s">
        <v>256</v>
      </c>
      <c r="L11" s="305"/>
    </row>
    <row r="12" spans="1:12" ht="62.25" customHeight="1" x14ac:dyDescent="0.3">
      <c r="A12" s="289">
        <v>6</v>
      </c>
      <c r="B12" s="290" t="s">
        <v>297</v>
      </c>
      <c r="C12" s="290" t="s">
        <v>283</v>
      </c>
      <c r="D12" s="291" t="s">
        <v>208</v>
      </c>
      <c r="E12" s="291" t="s">
        <v>217</v>
      </c>
      <c r="F12" s="291" t="s">
        <v>228</v>
      </c>
      <c r="G12" s="291" t="s">
        <v>237</v>
      </c>
      <c r="H12" s="291" t="s">
        <v>244</v>
      </c>
      <c r="I12" s="291" t="s">
        <v>251</v>
      </c>
      <c r="J12" s="291" t="s">
        <v>245</v>
      </c>
      <c r="K12" s="291" t="s">
        <v>262</v>
      </c>
      <c r="L12" s="305"/>
    </row>
    <row r="13" spans="1:12" ht="55.5" customHeight="1" x14ac:dyDescent="0.3">
      <c r="A13" s="289">
        <v>7</v>
      </c>
      <c r="B13" s="290" t="s">
        <v>270</v>
      </c>
      <c r="C13" s="290" t="s">
        <v>284</v>
      </c>
      <c r="D13" s="291" t="s">
        <v>209</v>
      </c>
      <c r="E13" s="291" t="s">
        <v>217</v>
      </c>
      <c r="F13" s="291" t="s">
        <v>229</v>
      </c>
      <c r="G13" s="291" t="s">
        <v>218</v>
      </c>
      <c r="H13" s="291" t="s">
        <v>230</v>
      </c>
      <c r="I13" s="291" t="s">
        <v>238</v>
      </c>
      <c r="J13" s="291" t="s">
        <v>257</v>
      </c>
      <c r="K13" s="291" t="s">
        <v>263</v>
      </c>
      <c r="L13" s="305"/>
    </row>
    <row r="14" spans="1:12" ht="57.75" customHeight="1" x14ac:dyDescent="0.3">
      <c r="A14" s="289">
        <v>8</v>
      </c>
      <c r="B14" s="290" t="s">
        <v>271</v>
      </c>
      <c r="C14" s="290" t="s">
        <v>285</v>
      </c>
      <c r="D14" s="291" t="s">
        <v>209</v>
      </c>
      <c r="E14" s="291" t="s">
        <v>217</v>
      </c>
      <c r="F14" s="291" t="s">
        <v>229</v>
      </c>
      <c r="G14" s="291" t="s">
        <v>218</v>
      </c>
      <c r="H14" s="291" t="s">
        <v>230</v>
      </c>
      <c r="I14" s="291" t="s">
        <v>238</v>
      </c>
      <c r="J14" s="291" t="s">
        <v>257</v>
      </c>
      <c r="K14" s="291" t="s">
        <v>263</v>
      </c>
      <c r="L14" s="305"/>
    </row>
    <row r="15" spans="1:12" ht="51.75" customHeight="1" x14ac:dyDescent="0.3">
      <c r="A15" s="289">
        <v>9</v>
      </c>
      <c r="B15" s="290" t="s">
        <v>298</v>
      </c>
      <c r="C15" s="290" t="s">
        <v>286</v>
      </c>
      <c r="D15" s="291" t="s">
        <v>210</v>
      </c>
      <c r="E15" s="291" t="s">
        <v>218</v>
      </c>
      <c r="F15" s="291" t="s">
        <v>230</v>
      </c>
      <c r="G15" s="291" t="s">
        <v>238</v>
      </c>
      <c r="H15" s="291" t="s">
        <v>245</v>
      </c>
      <c r="I15" s="291" t="s">
        <v>252</v>
      </c>
      <c r="J15" s="291" t="s">
        <v>258</v>
      </c>
      <c r="K15" s="291" t="s">
        <v>264</v>
      </c>
      <c r="L15" s="305"/>
    </row>
    <row r="16" spans="1:12" ht="53.25" customHeight="1" x14ac:dyDescent="0.3">
      <c r="A16" s="289">
        <v>10</v>
      </c>
      <c r="B16" s="290" t="s">
        <v>299</v>
      </c>
      <c r="C16" s="290" t="s">
        <v>287</v>
      </c>
      <c r="D16" s="291" t="s">
        <v>210</v>
      </c>
      <c r="E16" s="291" t="s">
        <v>218</v>
      </c>
      <c r="F16" s="291" t="s">
        <v>230</v>
      </c>
      <c r="G16" s="291" t="s">
        <v>238</v>
      </c>
      <c r="H16" s="291" t="s">
        <v>245</v>
      </c>
      <c r="I16" s="291" t="s">
        <v>252</v>
      </c>
      <c r="J16" s="291" t="s">
        <v>258</v>
      </c>
      <c r="K16" s="291" t="s">
        <v>264</v>
      </c>
      <c r="L16" s="305"/>
    </row>
    <row r="17" spans="1:12" ht="68.25" customHeight="1" x14ac:dyDescent="0.3">
      <c r="A17" s="289">
        <v>11</v>
      </c>
      <c r="B17" s="290" t="s">
        <v>272</v>
      </c>
      <c r="C17" s="290" t="s">
        <v>293</v>
      </c>
      <c r="D17" s="291" t="s">
        <v>206</v>
      </c>
      <c r="E17" s="291" t="s">
        <v>219</v>
      </c>
      <c r="F17" s="291" t="s">
        <v>219</v>
      </c>
      <c r="G17" s="291" t="s">
        <v>219</v>
      </c>
      <c r="H17" s="291" t="s">
        <v>219</v>
      </c>
      <c r="I17" s="291" t="s">
        <v>219</v>
      </c>
      <c r="J17" s="291" t="s">
        <v>219</v>
      </c>
      <c r="K17" s="291" t="s">
        <v>219</v>
      </c>
      <c r="L17" s="305"/>
    </row>
    <row r="18" spans="1:12" ht="68.25" customHeight="1" x14ac:dyDescent="0.3">
      <c r="A18" s="289">
        <v>12</v>
      </c>
      <c r="B18" s="290" t="s">
        <v>273</v>
      </c>
      <c r="C18" s="293" t="s">
        <v>294</v>
      </c>
      <c r="D18" s="291" t="s">
        <v>206</v>
      </c>
      <c r="E18" s="291" t="s">
        <v>220</v>
      </c>
      <c r="F18" s="291" t="s">
        <v>215</v>
      </c>
      <c r="G18" s="291" t="s">
        <v>239</v>
      </c>
      <c r="H18" s="291" t="s">
        <v>239</v>
      </c>
      <c r="I18" s="291" t="s">
        <v>253</v>
      </c>
      <c r="J18" s="291" t="s">
        <v>253</v>
      </c>
      <c r="K18" s="291" t="s">
        <v>253</v>
      </c>
      <c r="L18" s="305"/>
    </row>
    <row r="19" spans="1:12" ht="55.5" customHeight="1" x14ac:dyDescent="0.3">
      <c r="A19" s="289">
        <v>13</v>
      </c>
      <c r="B19" s="290" t="s">
        <v>289</v>
      </c>
      <c r="C19" s="290" t="s">
        <v>288</v>
      </c>
      <c r="D19" s="291" t="s">
        <v>206</v>
      </c>
      <c r="E19" s="291" t="s">
        <v>221</v>
      </c>
      <c r="F19" s="291" t="s">
        <v>231</v>
      </c>
      <c r="G19" s="291" t="s">
        <v>240</v>
      </c>
      <c r="H19" s="291" t="s">
        <v>246</v>
      </c>
      <c r="I19" s="291" t="s">
        <v>254</v>
      </c>
      <c r="J19" s="291" t="s">
        <v>259</v>
      </c>
      <c r="K19" s="291" t="s">
        <v>265</v>
      </c>
      <c r="L19" s="305"/>
    </row>
    <row r="20" spans="1:12" ht="56.25" customHeight="1" x14ac:dyDescent="0.3">
      <c r="A20" s="289">
        <v>14</v>
      </c>
      <c r="B20" s="290" t="s">
        <v>274</v>
      </c>
      <c r="C20" s="290" t="s">
        <v>290</v>
      </c>
      <c r="D20" s="291" t="s">
        <v>206</v>
      </c>
      <c r="E20" s="291" t="s">
        <v>222</v>
      </c>
      <c r="F20" s="291" t="s">
        <v>223</v>
      </c>
      <c r="G20" s="291" t="s">
        <v>233</v>
      </c>
      <c r="H20" s="291" t="s">
        <v>232</v>
      </c>
      <c r="I20" s="291" t="s">
        <v>225</v>
      </c>
      <c r="J20" s="291" t="s">
        <v>247</v>
      </c>
      <c r="K20" s="291" t="s">
        <v>242</v>
      </c>
      <c r="L20" s="305"/>
    </row>
    <row r="21" spans="1:12" ht="39" customHeight="1" x14ac:dyDescent="0.3">
      <c r="A21" s="289">
        <v>15</v>
      </c>
      <c r="B21" s="290" t="s">
        <v>275</v>
      </c>
      <c r="C21" s="290" t="s">
        <v>291</v>
      </c>
      <c r="D21" s="291" t="s">
        <v>206</v>
      </c>
      <c r="E21" s="291" t="s">
        <v>233</v>
      </c>
      <c r="F21" s="291" t="s">
        <v>232</v>
      </c>
      <c r="G21" s="291" t="s">
        <v>225</v>
      </c>
      <c r="H21" s="291" t="s">
        <v>247</v>
      </c>
      <c r="I21" s="291" t="s">
        <v>242</v>
      </c>
      <c r="J21" s="291" t="s">
        <v>260</v>
      </c>
      <c r="K21" s="291" t="s">
        <v>266</v>
      </c>
      <c r="L21" s="305"/>
    </row>
    <row r="22" spans="1:12" ht="39" customHeight="1" x14ac:dyDescent="0.3">
      <c r="A22" s="289">
        <v>16</v>
      </c>
      <c r="B22" s="290" t="s">
        <v>276</v>
      </c>
      <c r="C22" s="290" t="s">
        <v>292</v>
      </c>
      <c r="D22" s="291" t="s">
        <v>206</v>
      </c>
      <c r="E22" s="291" t="s">
        <v>223</v>
      </c>
      <c r="F22" s="291" t="s">
        <v>233</v>
      </c>
      <c r="G22" s="291" t="s">
        <v>232</v>
      </c>
      <c r="H22" s="291" t="s">
        <v>225</v>
      </c>
      <c r="I22" s="291" t="s">
        <v>247</v>
      </c>
      <c r="J22" s="291" t="s">
        <v>242</v>
      </c>
      <c r="K22" s="291" t="s">
        <v>260</v>
      </c>
      <c r="L22" s="305"/>
    </row>
    <row r="23" spans="1:12" ht="54" customHeight="1" x14ac:dyDescent="0.3">
      <c r="A23" s="289">
        <v>17</v>
      </c>
      <c r="B23" s="290" t="s">
        <v>277</v>
      </c>
      <c r="C23" s="290" t="s">
        <v>300</v>
      </c>
      <c r="D23" s="291" t="s">
        <v>211</v>
      </c>
      <c r="E23" s="291" t="s">
        <v>220</v>
      </c>
      <c r="F23" s="291" t="s">
        <v>220</v>
      </c>
      <c r="G23" s="291" t="s">
        <v>220</v>
      </c>
      <c r="H23" s="291" t="s">
        <v>220</v>
      </c>
      <c r="I23" s="291" t="s">
        <v>220</v>
      </c>
      <c r="J23" s="291" t="s">
        <v>220</v>
      </c>
      <c r="K23" s="291" t="s">
        <v>220</v>
      </c>
      <c r="L23" s="305"/>
    </row>
    <row r="24" spans="1:12" ht="39" customHeight="1" x14ac:dyDescent="0.35">
      <c r="A24" s="302"/>
      <c r="B24" s="406"/>
      <c r="C24" s="406"/>
      <c r="D24" s="406"/>
      <c r="E24" s="406"/>
      <c r="F24" s="406"/>
      <c r="G24" s="406"/>
      <c r="H24" s="406"/>
      <c r="I24" s="406"/>
      <c r="J24" s="406"/>
      <c r="K24" s="406"/>
    </row>
    <row r="25" spans="1:12" ht="39" customHeight="1" x14ac:dyDescent="0.35">
      <c r="A25" s="303"/>
      <c r="B25" s="407"/>
      <c r="C25" s="407"/>
      <c r="D25" s="407"/>
      <c r="E25" s="407"/>
      <c r="F25" s="407"/>
      <c r="G25" s="407"/>
      <c r="H25" s="407"/>
      <c r="I25" s="407"/>
      <c r="J25" s="407"/>
      <c r="K25" s="407"/>
    </row>
  </sheetData>
  <mergeCells count="2">
    <mergeCell ref="B24:K24"/>
    <mergeCell ref="B25:K25"/>
  </mergeCells>
  <pageMargins left="0.7" right="0.7" top="0.75" bottom="0.75" header="0.3" footer="0.3"/>
  <pageSetup paperSize="9"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23AB0-6C48-421C-A8BD-D861F4DA2684}">
  <sheetPr codeName="Sheet6">
    <pageSetUpPr fitToPage="1"/>
  </sheetPr>
  <dimension ref="A1:H66"/>
  <sheetViews>
    <sheetView view="pageBreakPreview" zoomScale="70" zoomScaleNormal="100" zoomScaleSheetLayoutView="70" zoomScalePageLayoutView="70" workbookViewId="0">
      <selection activeCell="G13" sqref="G13"/>
    </sheetView>
  </sheetViews>
  <sheetFormatPr defaultColWidth="9.85546875" defaultRowHeight="17.25" x14ac:dyDescent="0.25"/>
  <cols>
    <col min="1" max="1" width="5.42578125" style="106" bestFit="1" customWidth="1"/>
    <col min="2" max="2" width="17.7109375" style="106" customWidth="1"/>
    <col min="3" max="3" width="10.5703125" style="106" customWidth="1"/>
    <col min="4" max="4" width="20" style="106" customWidth="1"/>
    <col min="5" max="5" width="2.28515625" style="106" customWidth="1"/>
    <col min="6" max="6" width="15.85546875" style="106" customWidth="1"/>
    <col min="7" max="7" width="19.28515625" style="106" customWidth="1"/>
    <col min="8" max="8" width="45.5703125" style="106" customWidth="1"/>
    <col min="9" max="254" width="9.85546875" style="106"/>
    <col min="255" max="255" width="3.85546875" style="106" customWidth="1"/>
    <col min="256" max="257" width="9.5703125" style="106" customWidth="1"/>
    <col min="258" max="259" width="14.7109375" style="106" customWidth="1"/>
    <col min="260" max="260" width="0" style="106" hidden="1" customWidth="1"/>
    <col min="261" max="267" width="9.5703125" style="106" customWidth="1"/>
    <col min="268" max="510" width="9.85546875" style="106"/>
    <col min="511" max="511" width="3.85546875" style="106" customWidth="1"/>
    <col min="512" max="513" width="9.5703125" style="106" customWidth="1"/>
    <col min="514" max="515" width="14.7109375" style="106" customWidth="1"/>
    <col min="516" max="516" width="0" style="106" hidden="1" customWidth="1"/>
    <col min="517" max="523" width="9.5703125" style="106" customWidth="1"/>
    <col min="524" max="766" width="9.85546875" style="106"/>
    <col min="767" max="767" width="3.85546875" style="106" customWidth="1"/>
    <col min="768" max="769" width="9.5703125" style="106" customWidth="1"/>
    <col min="770" max="771" width="14.7109375" style="106" customWidth="1"/>
    <col min="772" max="772" width="0" style="106" hidden="1" customWidth="1"/>
    <col min="773" max="779" width="9.5703125" style="106" customWidth="1"/>
    <col min="780" max="1022" width="9.85546875" style="106"/>
    <col min="1023" max="1023" width="3.85546875" style="106" customWidth="1"/>
    <col min="1024" max="1025" width="9.5703125" style="106" customWidth="1"/>
    <col min="1026" max="1027" width="14.7109375" style="106" customWidth="1"/>
    <col min="1028" max="1028" width="0" style="106" hidden="1" customWidth="1"/>
    <col min="1029" max="1035" width="9.5703125" style="106" customWidth="1"/>
    <col min="1036" max="1278" width="9.85546875" style="106"/>
    <col min="1279" max="1279" width="3.85546875" style="106" customWidth="1"/>
    <col min="1280" max="1281" width="9.5703125" style="106" customWidth="1"/>
    <col min="1282" max="1283" width="14.7109375" style="106" customWidth="1"/>
    <col min="1284" max="1284" width="0" style="106" hidden="1" customWidth="1"/>
    <col min="1285" max="1291" width="9.5703125" style="106" customWidth="1"/>
    <col min="1292" max="1534" width="9.85546875" style="106"/>
    <col min="1535" max="1535" width="3.85546875" style="106" customWidth="1"/>
    <col min="1536" max="1537" width="9.5703125" style="106" customWidth="1"/>
    <col min="1538" max="1539" width="14.7109375" style="106" customWidth="1"/>
    <col min="1540" max="1540" width="0" style="106" hidden="1" customWidth="1"/>
    <col min="1541" max="1547" width="9.5703125" style="106" customWidth="1"/>
    <col min="1548" max="1790" width="9.85546875" style="106"/>
    <col min="1791" max="1791" width="3.85546875" style="106" customWidth="1"/>
    <col min="1792" max="1793" width="9.5703125" style="106" customWidth="1"/>
    <col min="1794" max="1795" width="14.7109375" style="106" customWidth="1"/>
    <col min="1796" max="1796" width="0" style="106" hidden="1" customWidth="1"/>
    <col min="1797" max="1803" width="9.5703125" style="106" customWidth="1"/>
    <col min="1804" max="2046" width="9.85546875" style="106"/>
    <col min="2047" max="2047" width="3.85546875" style="106" customWidth="1"/>
    <col min="2048" max="2049" width="9.5703125" style="106" customWidth="1"/>
    <col min="2050" max="2051" width="14.7109375" style="106" customWidth="1"/>
    <col min="2052" max="2052" width="0" style="106" hidden="1" customWidth="1"/>
    <col min="2053" max="2059" width="9.5703125" style="106" customWidth="1"/>
    <col min="2060" max="2302" width="9.85546875" style="106"/>
    <col min="2303" max="2303" width="3.85546875" style="106" customWidth="1"/>
    <col min="2304" max="2305" width="9.5703125" style="106" customWidth="1"/>
    <col min="2306" max="2307" width="14.7109375" style="106" customWidth="1"/>
    <col min="2308" max="2308" width="0" style="106" hidden="1" customWidth="1"/>
    <col min="2309" max="2315" width="9.5703125" style="106" customWidth="1"/>
    <col min="2316" max="2558" width="9.85546875" style="106"/>
    <col min="2559" max="2559" width="3.85546875" style="106" customWidth="1"/>
    <col min="2560" max="2561" width="9.5703125" style="106" customWidth="1"/>
    <col min="2562" max="2563" width="14.7109375" style="106" customWidth="1"/>
    <col min="2564" max="2564" width="0" style="106" hidden="1" customWidth="1"/>
    <col min="2565" max="2571" width="9.5703125" style="106" customWidth="1"/>
    <col min="2572" max="2814" width="9.85546875" style="106"/>
    <col min="2815" max="2815" width="3.85546875" style="106" customWidth="1"/>
    <col min="2816" max="2817" width="9.5703125" style="106" customWidth="1"/>
    <col min="2818" max="2819" width="14.7109375" style="106" customWidth="1"/>
    <col min="2820" max="2820" width="0" style="106" hidden="1" customWidth="1"/>
    <col min="2821" max="2827" width="9.5703125" style="106" customWidth="1"/>
    <col min="2828" max="3070" width="9.85546875" style="106"/>
    <col min="3071" max="3071" width="3.85546875" style="106" customWidth="1"/>
    <col min="3072" max="3073" width="9.5703125" style="106" customWidth="1"/>
    <col min="3074" max="3075" width="14.7109375" style="106" customWidth="1"/>
    <col min="3076" max="3076" width="0" style="106" hidden="1" customWidth="1"/>
    <col min="3077" max="3083" width="9.5703125" style="106" customWidth="1"/>
    <col min="3084" max="3326" width="9.85546875" style="106"/>
    <col min="3327" max="3327" width="3.85546875" style="106" customWidth="1"/>
    <col min="3328" max="3329" width="9.5703125" style="106" customWidth="1"/>
    <col min="3330" max="3331" width="14.7109375" style="106" customWidth="1"/>
    <col min="3332" max="3332" width="0" style="106" hidden="1" customWidth="1"/>
    <col min="3333" max="3339" width="9.5703125" style="106" customWidth="1"/>
    <col min="3340" max="3582" width="9.85546875" style="106"/>
    <col min="3583" max="3583" width="3.85546875" style="106" customWidth="1"/>
    <col min="3584" max="3585" width="9.5703125" style="106" customWidth="1"/>
    <col min="3586" max="3587" width="14.7109375" style="106" customWidth="1"/>
    <col min="3588" max="3588" width="0" style="106" hidden="1" customWidth="1"/>
    <col min="3589" max="3595" width="9.5703125" style="106" customWidth="1"/>
    <col min="3596" max="3838" width="9.85546875" style="106"/>
    <col min="3839" max="3839" width="3.85546875" style="106" customWidth="1"/>
    <col min="3840" max="3841" width="9.5703125" style="106" customWidth="1"/>
    <col min="3842" max="3843" width="14.7109375" style="106" customWidth="1"/>
    <col min="3844" max="3844" width="0" style="106" hidden="1" customWidth="1"/>
    <col min="3845" max="3851" width="9.5703125" style="106" customWidth="1"/>
    <col min="3852" max="4094" width="9.85546875" style="106"/>
    <col min="4095" max="4095" width="3.85546875" style="106" customWidth="1"/>
    <col min="4096" max="4097" width="9.5703125" style="106" customWidth="1"/>
    <col min="4098" max="4099" width="14.7109375" style="106" customWidth="1"/>
    <col min="4100" max="4100" width="0" style="106" hidden="1" customWidth="1"/>
    <col min="4101" max="4107" width="9.5703125" style="106" customWidth="1"/>
    <col min="4108" max="4350" width="9.85546875" style="106"/>
    <col min="4351" max="4351" width="3.85546875" style="106" customWidth="1"/>
    <col min="4352" max="4353" width="9.5703125" style="106" customWidth="1"/>
    <col min="4354" max="4355" width="14.7109375" style="106" customWidth="1"/>
    <col min="4356" max="4356" width="0" style="106" hidden="1" customWidth="1"/>
    <col min="4357" max="4363" width="9.5703125" style="106" customWidth="1"/>
    <col min="4364" max="4606" width="9.85546875" style="106"/>
    <col min="4607" max="4607" width="3.85546875" style="106" customWidth="1"/>
    <col min="4608" max="4609" width="9.5703125" style="106" customWidth="1"/>
    <col min="4610" max="4611" width="14.7109375" style="106" customWidth="1"/>
    <col min="4612" max="4612" width="0" style="106" hidden="1" customWidth="1"/>
    <col min="4613" max="4619" width="9.5703125" style="106" customWidth="1"/>
    <col min="4620" max="4862" width="9.85546875" style="106"/>
    <col min="4863" max="4863" width="3.85546875" style="106" customWidth="1"/>
    <col min="4864" max="4865" width="9.5703125" style="106" customWidth="1"/>
    <col min="4866" max="4867" width="14.7109375" style="106" customWidth="1"/>
    <col min="4868" max="4868" width="0" style="106" hidden="1" customWidth="1"/>
    <col min="4869" max="4875" width="9.5703125" style="106" customWidth="1"/>
    <col min="4876" max="5118" width="9.85546875" style="106"/>
    <col min="5119" max="5119" width="3.85546875" style="106" customWidth="1"/>
    <col min="5120" max="5121" width="9.5703125" style="106" customWidth="1"/>
    <col min="5122" max="5123" width="14.7109375" style="106" customWidth="1"/>
    <col min="5124" max="5124" width="0" style="106" hidden="1" customWidth="1"/>
    <col min="5125" max="5131" width="9.5703125" style="106" customWidth="1"/>
    <col min="5132" max="5374" width="9.85546875" style="106"/>
    <col min="5375" max="5375" width="3.85546875" style="106" customWidth="1"/>
    <col min="5376" max="5377" width="9.5703125" style="106" customWidth="1"/>
    <col min="5378" max="5379" width="14.7109375" style="106" customWidth="1"/>
    <col min="5380" max="5380" width="0" style="106" hidden="1" customWidth="1"/>
    <col min="5381" max="5387" width="9.5703125" style="106" customWidth="1"/>
    <col min="5388" max="5630" width="9.85546875" style="106"/>
    <col min="5631" max="5631" width="3.85546875" style="106" customWidth="1"/>
    <col min="5632" max="5633" width="9.5703125" style="106" customWidth="1"/>
    <col min="5634" max="5635" width="14.7109375" style="106" customWidth="1"/>
    <col min="5636" max="5636" width="0" style="106" hidden="1" customWidth="1"/>
    <col min="5637" max="5643" width="9.5703125" style="106" customWidth="1"/>
    <col min="5644" max="5886" width="9.85546875" style="106"/>
    <col min="5887" max="5887" width="3.85546875" style="106" customWidth="1"/>
    <col min="5888" max="5889" width="9.5703125" style="106" customWidth="1"/>
    <col min="5890" max="5891" width="14.7109375" style="106" customWidth="1"/>
    <col min="5892" max="5892" width="0" style="106" hidden="1" customWidth="1"/>
    <col min="5893" max="5899" width="9.5703125" style="106" customWidth="1"/>
    <col min="5900" max="6142" width="9.85546875" style="106"/>
    <col min="6143" max="6143" width="3.85546875" style="106" customWidth="1"/>
    <col min="6144" max="6145" width="9.5703125" style="106" customWidth="1"/>
    <col min="6146" max="6147" width="14.7109375" style="106" customWidth="1"/>
    <col min="6148" max="6148" width="0" style="106" hidden="1" customWidth="1"/>
    <col min="6149" max="6155" width="9.5703125" style="106" customWidth="1"/>
    <col min="6156" max="6398" width="9.85546875" style="106"/>
    <col min="6399" max="6399" width="3.85546875" style="106" customWidth="1"/>
    <col min="6400" max="6401" width="9.5703125" style="106" customWidth="1"/>
    <col min="6402" max="6403" width="14.7109375" style="106" customWidth="1"/>
    <col min="6404" max="6404" width="0" style="106" hidden="1" customWidth="1"/>
    <col min="6405" max="6411" width="9.5703125" style="106" customWidth="1"/>
    <col min="6412" max="6654" width="9.85546875" style="106"/>
    <col min="6655" max="6655" width="3.85546875" style="106" customWidth="1"/>
    <col min="6656" max="6657" width="9.5703125" style="106" customWidth="1"/>
    <col min="6658" max="6659" width="14.7109375" style="106" customWidth="1"/>
    <col min="6660" max="6660" width="0" style="106" hidden="1" customWidth="1"/>
    <col min="6661" max="6667" width="9.5703125" style="106" customWidth="1"/>
    <col min="6668" max="6910" width="9.85546875" style="106"/>
    <col min="6911" max="6911" width="3.85546875" style="106" customWidth="1"/>
    <col min="6912" max="6913" width="9.5703125" style="106" customWidth="1"/>
    <col min="6914" max="6915" width="14.7109375" style="106" customWidth="1"/>
    <col min="6916" max="6916" width="0" style="106" hidden="1" customWidth="1"/>
    <col min="6917" max="6923" width="9.5703125" style="106" customWidth="1"/>
    <col min="6924" max="7166" width="9.85546875" style="106"/>
    <col min="7167" max="7167" width="3.85546875" style="106" customWidth="1"/>
    <col min="7168" max="7169" width="9.5703125" style="106" customWidth="1"/>
    <col min="7170" max="7171" width="14.7109375" style="106" customWidth="1"/>
    <col min="7172" max="7172" width="0" style="106" hidden="1" customWidth="1"/>
    <col min="7173" max="7179" width="9.5703125" style="106" customWidth="1"/>
    <col min="7180" max="7422" width="9.85546875" style="106"/>
    <col min="7423" max="7423" width="3.85546875" style="106" customWidth="1"/>
    <col min="7424" max="7425" width="9.5703125" style="106" customWidth="1"/>
    <col min="7426" max="7427" width="14.7109375" style="106" customWidth="1"/>
    <col min="7428" max="7428" width="0" style="106" hidden="1" customWidth="1"/>
    <col min="7429" max="7435" width="9.5703125" style="106" customWidth="1"/>
    <col min="7436" max="7678" width="9.85546875" style="106"/>
    <col min="7679" max="7679" width="3.85546875" style="106" customWidth="1"/>
    <col min="7680" max="7681" width="9.5703125" style="106" customWidth="1"/>
    <col min="7682" max="7683" width="14.7109375" style="106" customWidth="1"/>
    <col min="7684" max="7684" width="0" style="106" hidden="1" customWidth="1"/>
    <col min="7685" max="7691" width="9.5703125" style="106" customWidth="1"/>
    <col min="7692" max="7934" width="9.85546875" style="106"/>
    <col min="7935" max="7935" width="3.85546875" style="106" customWidth="1"/>
    <col min="7936" max="7937" width="9.5703125" style="106" customWidth="1"/>
    <col min="7938" max="7939" width="14.7109375" style="106" customWidth="1"/>
    <col min="7940" max="7940" width="0" style="106" hidden="1" customWidth="1"/>
    <col min="7941" max="7947" width="9.5703125" style="106" customWidth="1"/>
    <col min="7948" max="8190" width="9.85546875" style="106"/>
    <col min="8191" max="8191" width="3.85546875" style="106" customWidth="1"/>
    <col min="8192" max="8193" width="9.5703125" style="106" customWidth="1"/>
    <col min="8194" max="8195" width="14.7109375" style="106" customWidth="1"/>
    <col min="8196" max="8196" width="0" style="106" hidden="1" customWidth="1"/>
    <col min="8197" max="8203" width="9.5703125" style="106" customWidth="1"/>
    <col min="8204" max="8446" width="9.85546875" style="106"/>
    <col min="8447" max="8447" width="3.85546875" style="106" customWidth="1"/>
    <col min="8448" max="8449" width="9.5703125" style="106" customWidth="1"/>
    <col min="8450" max="8451" width="14.7109375" style="106" customWidth="1"/>
    <col min="8452" max="8452" width="0" style="106" hidden="1" customWidth="1"/>
    <col min="8453" max="8459" width="9.5703125" style="106" customWidth="1"/>
    <col min="8460" max="8702" width="9.85546875" style="106"/>
    <col min="8703" max="8703" width="3.85546875" style="106" customWidth="1"/>
    <col min="8704" max="8705" width="9.5703125" style="106" customWidth="1"/>
    <col min="8706" max="8707" width="14.7109375" style="106" customWidth="1"/>
    <col min="8708" max="8708" width="0" style="106" hidden="1" customWidth="1"/>
    <col min="8709" max="8715" width="9.5703125" style="106" customWidth="1"/>
    <col min="8716" max="8958" width="9.85546875" style="106"/>
    <col min="8959" max="8959" width="3.85546875" style="106" customWidth="1"/>
    <col min="8960" max="8961" width="9.5703125" style="106" customWidth="1"/>
    <col min="8962" max="8963" width="14.7109375" style="106" customWidth="1"/>
    <col min="8964" max="8964" width="0" style="106" hidden="1" customWidth="1"/>
    <col min="8965" max="8971" width="9.5703125" style="106" customWidth="1"/>
    <col min="8972" max="9214" width="9.85546875" style="106"/>
    <col min="9215" max="9215" width="3.85546875" style="106" customWidth="1"/>
    <col min="9216" max="9217" width="9.5703125" style="106" customWidth="1"/>
    <col min="9218" max="9219" width="14.7109375" style="106" customWidth="1"/>
    <col min="9220" max="9220" width="0" style="106" hidden="1" customWidth="1"/>
    <col min="9221" max="9227" width="9.5703125" style="106" customWidth="1"/>
    <col min="9228" max="9470" width="9.85546875" style="106"/>
    <col min="9471" max="9471" width="3.85546875" style="106" customWidth="1"/>
    <col min="9472" max="9473" width="9.5703125" style="106" customWidth="1"/>
    <col min="9474" max="9475" width="14.7109375" style="106" customWidth="1"/>
    <col min="9476" max="9476" width="0" style="106" hidden="1" customWidth="1"/>
    <col min="9477" max="9483" width="9.5703125" style="106" customWidth="1"/>
    <col min="9484" max="9726" width="9.85546875" style="106"/>
    <col min="9727" max="9727" width="3.85546875" style="106" customWidth="1"/>
    <col min="9728" max="9729" width="9.5703125" style="106" customWidth="1"/>
    <col min="9730" max="9731" width="14.7109375" style="106" customWidth="1"/>
    <col min="9732" max="9732" width="0" style="106" hidden="1" customWidth="1"/>
    <col min="9733" max="9739" width="9.5703125" style="106" customWidth="1"/>
    <col min="9740" max="9982" width="9.85546875" style="106"/>
    <col min="9983" max="9983" width="3.85546875" style="106" customWidth="1"/>
    <col min="9984" max="9985" width="9.5703125" style="106" customWidth="1"/>
    <col min="9986" max="9987" width="14.7109375" style="106" customWidth="1"/>
    <col min="9988" max="9988" width="0" style="106" hidden="1" customWidth="1"/>
    <col min="9989" max="9995" width="9.5703125" style="106" customWidth="1"/>
    <col min="9996" max="10238" width="9.85546875" style="106"/>
    <col min="10239" max="10239" width="3.85546875" style="106" customWidth="1"/>
    <col min="10240" max="10241" width="9.5703125" style="106" customWidth="1"/>
    <col min="10242" max="10243" width="14.7109375" style="106" customWidth="1"/>
    <col min="10244" max="10244" width="0" style="106" hidden="1" customWidth="1"/>
    <col min="10245" max="10251" width="9.5703125" style="106" customWidth="1"/>
    <col min="10252" max="10494" width="9.85546875" style="106"/>
    <col min="10495" max="10495" width="3.85546875" style="106" customWidth="1"/>
    <col min="10496" max="10497" width="9.5703125" style="106" customWidth="1"/>
    <col min="10498" max="10499" width="14.7109375" style="106" customWidth="1"/>
    <col min="10500" max="10500" width="0" style="106" hidden="1" customWidth="1"/>
    <col min="10501" max="10507" width="9.5703125" style="106" customWidth="1"/>
    <col min="10508" max="10750" width="9.85546875" style="106"/>
    <col min="10751" max="10751" width="3.85546875" style="106" customWidth="1"/>
    <col min="10752" max="10753" width="9.5703125" style="106" customWidth="1"/>
    <col min="10754" max="10755" width="14.7109375" style="106" customWidth="1"/>
    <col min="10756" max="10756" width="0" style="106" hidden="1" customWidth="1"/>
    <col min="10757" max="10763" width="9.5703125" style="106" customWidth="1"/>
    <col min="10764" max="11006" width="9.85546875" style="106"/>
    <col min="11007" max="11007" width="3.85546875" style="106" customWidth="1"/>
    <col min="11008" max="11009" width="9.5703125" style="106" customWidth="1"/>
    <col min="11010" max="11011" width="14.7109375" style="106" customWidth="1"/>
    <col min="11012" max="11012" width="0" style="106" hidden="1" customWidth="1"/>
    <col min="11013" max="11019" width="9.5703125" style="106" customWidth="1"/>
    <col min="11020" max="11262" width="9.85546875" style="106"/>
    <col min="11263" max="11263" width="3.85546875" style="106" customWidth="1"/>
    <col min="11264" max="11265" width="9.5703125" style="106" customWidth="1"/>
    <col min="11266" max="11267" width="14.7109375" style="106" customWidth="1"/>
    <col min="11268" max="11268" width="0" style="106" hidden="1" customWidth="1"/>
    <col min="11269" max="11275" width="9.5703125" style="106" customWidth="1"/>
    <col min="11276" max="11518" width="9.85546875" style="106"/>
    <col min="11519" max="11519" width="3.85546875" style="106" customWidth="1"/>
    <col min="11520" max="11521" width="9.5703125" style="106" customWidth="1"/>
    <col min="11522" max="11523" width="14.7109375" style="106" customWidth="1"/>
    <col min="11524" max="11524" width="0" style="106" hidden="1" customWidth="1"/>
    <col min="11525" max="11531" width="9.5703125" style="106" customWidth="1"/>
    <col min="11532" max="11774" width="9.85546875" style="106"/>
    <col min="11775" max="11775" width="3.85546875" style="106" customWidth="1"/>
    <col min="11776" max="11777" width="9.5703125" style="106" customWidth="1"/>
    <col min="11778" max="11779" width="14.7109375" style="106" customWidth="1"/>
    <col min="11780" max="11780" width="0" style="106" hidden="1" customWidth="1"/>
    <col min="11781" max="11787" width="9.5703125" style="106" customWidth="1"/>
    <col min="11788" max="12030" width="9.85546875" style="106"/>
    <col min="12031" max="12031" width="3.85546875" style="106" customWidth="1"/>
    <col min="12032" max="12033" width="9.5703125" style="106" customWidth="1"/>
    <col min="12034" max="12035" width="14.7109375" style="106" customWidth="1"/>
    <col min="12036" max="12036" width="0" style="106" hidden="1" customWidth="1"/>
    <col min="12037" max="12043" width="9.5703125" style="106" customWidth="1"/>
    <col min="12044" max="12286" width="9.85546875" style="106"/>
    <col min="12287" max="12287" width="3.85546875" style="106" customWidth="1"/>
    <col min="12288" max="12289" width="9.5703125" style="106" customWidth="1"/>
    <col min="12290" max="12291" width="14.7109375" style="106" customWidth="1"/>
    <col min="12292" max="12292" width="0" style="106" hidden="1" customWidth="1"/>
    <col min="12293" max="12299" width="9.5703125" style="106" customWidth="1"/>
    <col min="12300" max="12542" width="9.85546875" style="106"/>
    <col min="12543" max="12543" width="3.85546875" style="106" customWidth="1"/>
    <col min="12544" max="12545" width="9.5703125" style="106" customWidth="1"/>
    <col min="12546" max="12547" width="14.7109375" style="106" customWidth="1"/>
    <col min="12548" max="12548" width="0" style="106" hidden="1" customWidth="1"/>
    <col min="12549" max="12555" width="9.5703125" style="106" customWidth="1"/>
    <col min="12556" max="12798" width="9.85546875" style="106"/>
    <col min="12799" max="12799" width="3.85546875" style="106" customWidth="1"/>
    <col min="12800" max="12801" width="9.5703125" style="106" customWidth="1"/>
    <col min="12802" max="12803" width="14.7109375" style="106" customWidth="1"/>
    <col min="12804" max="12804" width="0" style="106" hidden="1" customWidth="1"/>
    <col min="12805" max="12811" width="9.5703125" style="106" customWidth="1"/>
    <col min="12812" max="13054" width="9.85546875" style="106"/>
    <col min="13055" max="13055" width="3.85546875" style="106" customWidth="1"/>
    <col min="13056" max="13057" width="9.5703125" style="106" customWidth="1"/>
    <col min="13058" max="13059" width="14.7109375" style="106" customWidth="1"/>
    <col min="13060" max="13060" width="0" style="106" hidden="1" customWidth="1"/>
    <col min="13061" max="13067" width="9.5703125" style="106" customWidth="1"/>
    <col min="13068" max="13310" width="9.85546875" style="106"/>
    <col min="13311" max="13311" width="3.85546875" style="106" customWidth="1"/>
    <col min="13312" max="13313" width="9.5703125" style="106" customWidth="1"/>
    <col min="13314" max="13315" width="14.7109375" style="106" customWidth="1"/>
    <col min="13316" max="13316" width="0" style="106" hidden="1" customWidth="1"/>
    <col min="13317" max="13323" width="9.5703125" style="106" customWidth="1"/>
    <col min="13324" max="13566" width="9.85546875" style="106"/>
    <col min="13567" max="13567" width="3.85546875" style="106" customWidth="1"/>
    <col min="13568" max="13569" width="9.5703125" style="106" customWidth="1"/>
    <col min="13570" max="13571" width="14.7109375" style="106" customWidth="1"/>
    <col min="13572" max="13572" width="0" style="106" hidden="1" customWidth="1"/>
    <col min="13573" max="13579" width="9.5703125" style="106" customWidth="1"/>
    <col min="13580" max="13822" width="9.85546875" style="106"/>
    <col min="13823" max="13823" width="3.85546875" style="106" customWidth="1"/>
    <col min="13824" max="13825" width="9.5703125" style="106" customWidth="1"/>
    <col min="13826" max="13827" width="14.7109375" style="106" customWidth="1"/>
    <col min="13828" max="13828" width="0" style="106" hidden="1" customWidth="1"/>
    <col min="13829" max="13835" width="9.5703125" style="106" customWidth="1"/>
    <col min="13836" max="14078" width="9.85546875" style="106"/>
    <col min="14079" max="14079" width="3.85546875" style="106" customWidth="1"/>
    <col min="14080" max="14081" width="9.5703125" style="106" customWidth="1"/>
    <col min="14082" max="14083" width="14.7109375" style="106" customWidth="1"/>
    <col min="14084" max="14084" width="0" style="106" hidden="1" customWidth="1"/>
    <col min="14085" max="14091" width="9.5703125" style="106" customWidth="1"/>
    <col min="14092" max="14334" width="9.85546875" style="106"/>
    <col min="14335" max="14335" width="3.85546875" style="106" customWidth="1"/>
    <col min="14336" max="14337" width="9.5703125" style="106" customWidth="1"/>
    <col min="14338" max="14339" width="14.7109375" style="106" customWidth="1"/>
    <col min="14340" max="14340" width="0" style="106" hidden="1" customWidth="1"/>
    <col min="14341" max="14347" width="9.5703125" style="106" customWidth="1"/>
    <col min="14348" max="14590" width="9.85546875" style="106"/>
    <col min="14591" max="14591" width="3.85546875" style="106" customWidth="1"/>
    <col min="14592" max="14593" width="9.5703125" style="106" customWidth="1"/>
    <col min="14594" max="14595" width="14.7109375" style="106" customWidth="1"/>
    <col min="14596" max="14596" width="0" style="106" hidden="1" customWidth="1"/>
    <col min="14597" max="14603" width="9.5703125" style="106" customWidth="1"/>
    <col min="14604" max="14846" width="9.85546875" style="106"/>
    <col min="14847" max="14847" width="3.85546875" style="106" customWidth="1"/>
    <col min="14848" max="14849" width="9.5703125" style="106" customWidth="1"/>
    <col min="14850" max="14851" width="14.7109375" style="106" customWidth="1"/>
    <col min="14852" max="14852" width="0" style="106" hidden="1" customWidth="1"/>
    <col min="14853" max="14859" width="9.5703125" style="106" customWidth="1"/>
    <col min="14860" max="15102" width="9.85546875" style="106"/>
    <col min="15103" max="15103" width="3.85546875" style="106" customWidth="1"/>
    <col min="15104" max="15105" width="9.5703125" style="106" customWidth="1"/>
    <col min="15106" max="15107" width="14.7109375" style="106" customWidth="1"/>
    <col min="15108" max="15108" width="0" style="106" hidden="1" customWidth="1"/>
    <col min="15109" max="15115" width="9.5703125" style="106" customWidth="1"/>
    <col min="15116" max="15358" width="9.85546875" style="106"/>
    <col min="15359" max="15359" width="3.85546875" style="106" customWidth="1"/>
    <col min="15360" max="15361" width="9.5703125" style="106" customWidth="1"/>
    <col min="15362" max="15363" width="14.7109375" style="106" customWidth="1"/>
    <col min="15364" max="15364" width="0" style="106" hidden="1" customWidth="1"/>
    <col min="15365" max="15371" width="9.5703125" style="106" customWidth="1"/>
    <col min="15372" max="15614" width="9.85546875" style="106"/>
    <col min="15615" max="15615" width="3.85546875" style="106" customWidth="1"/>
    <col min="15616" max="15617" width="9.5703125" style="106" customWidth="1"/>
    <col min="15618" max="15619" width="14.7109375" style="106" customWidth="1"/>
    <col min="15620" max="15620" width="0" style="106" hidden="1" customWidth="1"/>
    <col min="15621" max="15627" width="9.5703125" style="106" customWidth="1"/>
    <col min="15628" max="15870" width="9.85546875" style="106"/>
    <col min="15871" max="15871" width="3.85546875" style="106" customWidth="1"/>
    <col min="15872" max="15873" width="9.5703125" style="106" customWidth="1"/>
    <col min="15874" max="15875" width="14.7109375" style="106" customWidth="1"/>
    <col min="15876" max="15876" width="0" style="106" hidden="1" customWidth="1"/>
    <col min="15877" max="15883" width="9.5703125" style="106" customWidth="1"/>
    <col min="15884" max="16126" width="9.85546875" style="106"/>
    <col min="16127" max="16127" width="3.85546875" style="106" customWidth="1"/>
    <col min="16128" max="16129" width="9.5703125" style="106" customWidth="1"/>
    <col min="16130" max="16131" width="14.7109375" style="106" customWidth="1"/>
    <col min="16132" max="16132" width="0" style="106" hidden="1" customWidth="1"/>
    <col min="16133" max="16139" width="9.5703125" style="106" customWidth="1"/>
    <col min="16140" max="16384" width="9.85546875" style="106"/>
  </cols>
  <sheetData>
    <row r="1" spans="1:8" s="78" customFormat="1" ht="18" customHeight="1" x14ac:dyDescent="0.3">
      <c r="B1"/>
      <c r="C1"/>
      <c r="D1"/>
      <c r="E1"/>
      <c r="F1" s="79" t="s">
        <v>0</v>
      </c>
      <c r="G1" s="80" t="s">
        <v>84</v>
      </c>
      <c r="H1"/>
    </row>
    <row r="2" spans="1:8" s="78" customFormat="1" ht="14.45" customHeight="1" x14ac:dyDescent="0.3">
      <c r="B2"/>
      <c r="C2"/>
      <c r="D2"/>
      <c r="E2"/>
      <c r="F2" s="79" t="s">
        <v>1</v>
      </c>
      <c r="G2" s="81" t="s">
        <v>85</v>
      </c>
      <c r="H2"/>
    </row>
    <row r="3" spans="1:8" s="78" customFormat="1" ht="14.45" customHeight="1" thickBot="1" x14ac:dyDescent="0.35">
      <c r="B3"/>
      <c r="C3"/>
      <c r="D3"/>
      <c r="E3"/>
      <c r="F3" s="79" t="s">
        <v>2</v>
      </c>
      <c r="G3" s="82" t="s">
        <v>86</v>
      </c>
      <c r="H3"/>
    </row>
    <row r="4" spans="1:8" s="78" customFormat="1" ht="17.25" customHeight="1" thickBot="1" x14ac:dyDescent="0.35">
      <c r="A4" s="83"/>
      <c r="B4" s="420" t="s">
        <v>87</v>
      </c>
      <c r="C4" s="420"/>
      <c r="D4" s="84">
        <v>45296</v>
      </c>
      <c r="E4"/>
      <c r="F4"/>
      <c r="G4"/>
      <c r="H4"/>
    </row>
    <row r="5" spans="1:8" s="78" customFormat="1" ht="3.95" customHeight="1" thickBot="1" x14ac:dyDescent="0.35">
      <c r="A5" s="83"/>
      <c r="B5" s="421"/>
      <c r="C5" s="421"/>
      <c r="D5" s="109"/>
      <c r="E5"/>
      <c r="F5" s="83"/>
      <c r="G5" s="83"/>
      <c r="H5"/>
    </row>
    <row r="6" spans="1:8" s="78" customFormat="1" ht="17.25" customHeight="1" thickBot="1" x14ac:dyDescent="0.35">
      <c r="A6" s="83"/>
      <c r="B6" s="420" t="s">
        <v>88</v>
      </c>
      <c r="C6" s="420"/>
      <c r="D6" s="88" t="s">
        <v>152</v>
      </c>
      <c r="E6"/>
      <c r="F6" s="86" t="s">
        <v>89</v>
      </c>
      <c r="G6" s="88" t="str">
        <f>'CUTTING DOCKET'!D9</f>
        <v>PLAIN 24</v>
      </c>
      <c r="H6"/>
    </row>
    <row r="7" spans="1:8" s="78" customFormat="1" ht="3.95" customHeight="1" thickBot="1" x14ac:dyDescent="0.35">
      <c r="A7" s="83"/>
      <c r="B7" s="422"/>
      <c r="C7" s="422"/>
      <c r="D7" s="85"/>
      <c r="E7"/>
      <c r="F7" s="87"/>
      <c r="G7" s="96"/>
      <c r="H7"/>
    </row>
    <row r="8" spans="1:8" s="78" customFormat="1" ht="17.25" customHeight="1" thickBot="1" x14ac:dyDescent="0.35">
      <c r="A8" s="83"/>
      <c r="B8" s="420" t="s">
        <v>90</v>
      </c>
      <c r="C8" s="420"/>
      <c r="D8" s="88" t="str">
        <f>'CUTTING DOCKET'!D7</f>
        <v>BEAST-KTS05A</v>
      </c>
      <c r="E8" s="89"/>
      <c r="F8" s="86" t="s">
        <v>91</v>
      </c>
      <c r="G8" s="88" t="str">
        <f>'CUTTING DOCKET'!D10</f>
        <v>SS TEE</v>
      </c>
      <c r="H8"/>
    </row>
    <row r="9" spans="1:8" s="78" customFormat="1" ht="9" customHeight="1" thickBot="1" x14ac:dyDescent="0.35">
      <c r="A9" s="90"/>
      <c r="B9" s="91"/>
      <c r="C9" s="91"/>
      <c r="D9" s="91"/>
      <c r="F9" s="91"/>
      <c r="G9" s="91"/>
    </row>
    <row r="10" spans="1:8" s="96" customFormat="1" ht="33.75" customHeight="1" thickBot="1" x14ac:dyDescent="0.3">
      <c r="A10" s="92" t="s">
        <v>92</v>
      </c>
      <c r="B10" s="93" t="s">
        <v>93</v>
      </c>
      <c r="C10" s="418" t="s">
        <v>94</v>
      </c>
      <c r="D10" s="419"/>
      <c r="E10" s="419"/>
      <c r="F10" s="419"/>
      <c r="G10" s="94" t="s">
        <v>95</v>
      </c>
      <c r="H10" s="95" t="s">
        <v>96</v>
      </c>
    </row>
    <row r="11" spans="1:8" s="78" customFormat="1" ht="76.5" customHeight="1" x14ac:dyDescent="0.3">
      <c r="A11" s="97">
        <v>1</v>
      </c>
      <c r="B11" s="98" t="s">
        <v>97</v>
      </c>
      <c r="C11" s="409" t="s">
        <v>110</v>
      </c>
      <c r="D11" s="410"/>
      <c r="E11" s="410"/>
      <c r="F11" s="411"/>
      <c r="G11" s="97"/>
      <c r="H11" s="97"/>
    </row>
    <row r="12" spans="1:8" s="78" customFormat="1" ht="76.5" customHeight="1" x14ac:dyDescent="0.3">
      <c r="A12" s="99">
        <v>2</v>
      </c>
      <c r="B12" s="100" t="s">
        <v>98</v>
      </c>
      <c r="C12" s="412" t="s">
        <v>115</v>
      </c>
      <c r="D12" s="413"/>
      <c r="E12" s="413"/>
      <c r="F12" s="414"/>
      <c r="G12" s="101"/>
      <c r="H12" s="101"/>
    </row>
    <row r="13" spans="1:8" s="78" customFormat="1" ht="76.5" customHeight="1" x14ac:dyDescent="0.3">
      <c r="A13" s="99">
        <v>3</v>
      </c>
      <c r="B13" s="100" t="s">
        <v>99</v>
      </c>
      <c r="C13" s="412" t="s">
        <v>111</v>
      </c>
      <c r="D13" s="413"/>
      <c r="E13" s="413"/>
      <c r="F13" s="414"/>
      <c r="G13" s="101"/>
      <c r="H13" s="101"/>
    </row>
    <row r="14" spans="1:8" s="78" customFormat="1" ht="76.5" customHeight="1" x14ac:dyDescent="0.3">
      <c r="A14" s="99">
        <v>4</v>
      </c>
      <c r="B14" s="100" t="s">
        <v>100</v>
      </c>
      <c r="C14" s="412" t="s">
        <v>129</v>
      </c>
      <c r="D14" s="413"/>
      <c r="E14" s="413"/>
      <c r="F14" s="414"/>
      <c r="G14" s="101"/>
      <c r="H14" s="101"/>
    </row>
    <row r="15" spans="1:8" s="78" customFormat="1" ht="76.5" customHeight="1" x14ac:dyDescent="0.3">
      <c r="A15" s="99">
        <v>5</v>
      </c>
      <c r="B15" s="100" t="s">
        <v>101</v>
      </c>
      <c r="C15" s="412" t="s">
        <v>112</v>
      </c>
      <c r="D15" s="413"/>
      <c r="E15" s="413"/>
      <c r="F15" s="414"/>
      <c r="G15" s="101"/>
      <c r="H15" s="101"/>
    </row>
    <row r="16" spans="1:8" s="78" customFormat="1" ht="76.5" customHeight="1" x14ac:dyDescent="0.3">
      <c r="A16" s="99">
        <v>6</v>
      </c>
      <c r="B16" s="100" t="s">
        <v>102</v>
      </c>
      <c r="C16" s="412" t="s">
        <v>112</v>
      </c>
      <c r="D16" s="413"/>
      <c r="E16" s="413"/>
      <c r="F16" s="414"/>
      <c r="G16" s="101"/>
      <c r="H16" s="101"/>
    </row>
    <row r="17" spans="1:8" s="78" customFormat="1" ht="76.5" customHeight="1" x14ac:dyDescent="0.3">
      <c r="A17" s="99">
        <v>7</v>
      </c>
      <c r="B17" s="100" t="s">
        <v>103</v>
      </c>
      <c r="C17" s="412" t="str">
        <f>'CUTTING DOCKET'!C50</f>
        <v>ÉP CON GIỐNG BTP THÂN TRƯỚC + IN BTP NHÃN CỔ TRONG THÂN SAU</v>
      </c>
      <c r="D17" s="413"/>
      <c r="E17" s="413"/>
      <c r="F17" s="414"/>
      <c r="G17" s="101"/>
      <c r="H17" s="101"/>
    </row>
    <row r="18" spans="1:8" s="78" customFormat="1" ht="76.5" customHeight="1" x14ac:dyDescent="0.3">
      <c r="A18" s="99">
        <v>8</v>
      </c>
      <c r="B18" s="100" t="s">
        <v>104</v>
      </c>
      <c r="C18" s="412" t="str">
        <f>'CUTTING DOCKET'!C63</f>
        <v>KHÔNG THÊU</v>
      </c>
      <c r="D18" s="413"/>
      <c r="E18" s="413"/>
      <c r="F18" s="414"/>
      <c r="G18" s="101"/>
      <c r="H18" s="101"/>
    </row>
    <row r="19" spans="1:8" s="78" customFormat="1" ht="76.5" customHeight="1" x14ac:dyDescent="0.3">
      <c r="A19" s="99">
        <v>9</v>
      </c>
      <c r="B19" s="100" t="s">
        <v>105</v>
      </c>
      <c r="C19" s="412" t="str">
        <f>'CUTTING DOCKET'!$C$64</f>
        <v xml:space="preserve">KHÔNG WASH </v>
      </c>
      <c r="D19" s="413"/>
      <c r="E19" s="413"/>
      <c r="F19" s="414"/>
      <c r="G19" s="101"/>
      <c r="H19" s="101"/>
    </row>
    <row r="20" spans="1:8" s="78" customFormat="1" ht="76.5" customHeight="1" thickBot="1" x14ac:dyDescent="0.35">
      <c r="A20" s="102">
        <v>10</v>
      </c>
      <c r="B20" s="103" t="s">
        <v>106</v>
      </c>
      <c r="C20" s="415" t="s">
        <v>107</v>
      </c>
      <c r="D20" s="416"/>
      <c r="E20" s="416"/>
      <c r="F20" s="417"/>
      <c r="G20" s="104"/>
      <c r="H20" s="104"/>
    </row>
    <row r="21" spans="1:8" ht="12" customHeight="1" x14ac:dyDescent="0.25">
      <c r="A21" s="96"/>
      <c r="B21" s="96"/>
      <c r="C21" s="105"/>
      <c r="D21" s="105"/>
      <c r="E21" s="105"/>
      <c r="F21" s="105"/>
      <c r="G21" s="96"/>
      <c r="H21" s="96"/>
    </row>
    <row r="22" spans="1:8" ht="34.5" customHeight="1" x14ac:dyDescent="0.25">
      <c r="A22" s="96"/>
      <c r="B22" s="408" t="s">
        <v>108</v>
      </c>
      <c r="C22" s="408"/>
      <c r="D22" s="408"/>
      <c r="E22" s="105"/>
      <c r="F22" s="105"/>
      <c r="G22" s="408" t="s">
        <v>109</v>
      </c>
      <c r="H22" s="408"/>
    </row>
    <row r="23" spans="1:8" ht="39.950000000000003" customHeight="1" x14ac:dyDescent="0.3">
      <c r="A23" s="96"/>
      <c r="B23" s="107"/>
      <c r="C23" s="107"/>
      <c r="D23" s="107"/>
      <c r="E23" s="107"/>
      <c r="F23" s="78"/>
      <c r="G23" s="107"/>
      <c r="H23" s="107"/>
    </row>
    <row r="24" spans="1:8" ht="39.950000000000003" customHeight="1" x14ac:dyDescent="0.25">
      <c r="A24" s="83"/>
      <c r="B24" s="108"/>
      <c r="C24" s="108"/>
      <c r="D24" s="108"/>
      <c r="E24" s="108"/>
      <c r="F24" s="108"/>
      <c r="G24" s="108"/>
      <c r="H24" s="108"/>
    </row>
    <row r="25" spans="1:8" ht="39.950000000000003" customHeight="1" x14ac:dyDescent="0.25">
      <c r="A25" s="83"/>
      <c r="B25" s="108"/>
      <c r="C25" s="108"/>
      <c r="D25" s="108"/>
      <c r="E25" s="108"/>
      <c r="F25" s="108"/>
      <c r="G25" s="108"/>
      <c r="H25" s="108"/>
    </row>
    <row r="26" spans="1:8" ht="39.950000000000003" customHeight="1" x14ac:dyDescent="0.25">
      <c r="A26" s="83"/>
      <c r="B26" s="108"/>
      <c r="C26" s="108"/>
      <c r="D26" s="108"/>
      <c r="E26" s="108"/>
      <c r="F26" s="108"/>
      <c r="G26" s="108"/>
      <c r="H26" s="108"/>
    </row>
    <row r="27" spans="1:8" ht="39.950000000000003" customHeight="1" x14ac:dyDescent="0.25">
      <c r="A27" s="83"/>
      <c r="B27" s="108"/>
      <c r="C27" s="108"/>
      <c r="D27" s="108"/>
      <c r="E27" s="108"/>
      <c r="F27" s="108"/>
      <c r="G27" s="108"/>
      <c r="H27" s="108"/>
    </row>
    <row r="28" spans="1:8" ht="39.950000000000003" customHeight="1" x14ac:dyDescent="0.25">
      <c r="A28" s="83"/>
      <c r="B28" s="108"/>
      <c r="C28" s="108"/>
      <c r="D28" s="108"/>
      <c r="E28" s="108"/>
      <c r="F28" s="108"/>
      <c r="G28" s="108"/>
      <c r="H28" s="108"/>
    </row>
    <row r="29" spans="1:8" ht="39.950000000000003" customHeight="1" x14ac:dyDescent="0.25">
      <c r="A29" s="83"/>
      <c r="B29" s="108"/>
      <c r="C29" s="108"/>
      <c r="D29" s="108"/>
      <c r="E29" s="108"/>
      <c r="F29" s="108"/>
      <c r="G29" s="108"/>
      <c r="H29" s="108"/>
    </row>
    <row r="30" spans="1:8" ht="39.950000000000003" customHeight="1" x14ac:dyDescent="0.25">
      <c r="A30" s="83"/>
      <c r="B30" s="108"/>
      <c r="C30" s="108"/>
      <c r="D30" s="108"/>
      <c r="E30" s="108"/>
      <c r="F30" s="108"/>
      <c r="G30" s="108"/>
      <c r="H30" s="108"/>
    </row>
    <row r="31" spans="1:8" ht="39.950000000000003" customHeight="1" x14ac:dyDescent="0.25">
      <c r="A31" s="83"/>
      <c r="B31" s="108"/>
      <c r="C31" s="108"/>
      <c r="D31" s="108"/>
      <c r="E31" s="108"/>
      <c r="F31" s="108"/>
      <c r="G31" s="108"/>
      <c r="H31" s="108"/>
    </row>
    <row r="32" spans="1:8" ht="39.950000000000003" customHeight="1" x14ac:dyDescent="0.25">
      <c r="A32" s="83"/>
      <c r="B32" s="108"/>
      <c r="C32" s="108"/>
      <c r="D32" s="108"/>
      <c r="E32" s="108"/>
      <c r="F32" s="108"/>
      <c r="G32" s="108"/>
      <c r="H32" s="108"/>
    </row>
    <row r="33" spans="1:8" ht="39.950000000000003" customHeight="1" x14ac:dyDescent="0.25">
      <c r="A33" s="83"/>
      <c r="B33" s="108"/>
      <c r="C33" s="108"/>
      <c r="D33" s="108"/>
      <c r="E33" s="108"/>
      <c r="F33" s="108"/>
      <c r="G33" s="108"/>
      <c r="H33" s="108"/>
    </row>
    <row r="34" spans="1:8" ht="39.950000000000003" customHeight="1" x14ac:dyDescent="0.25">
      <c r="A34" s="83"/>
      <c r="B34" s="108"/>
      <c r="C34" s="108"/>
      <c r="D34" s="108"/>
      <c r="E34" s="108"/>
      <c r="F34" s="108"/>
      <c r="G34" s="108"/>
      <c r="H34" s="108"/>
    </row>
    <row r="35" spans="1:8" ht="39.950000000000003" customHeight="1" x14ac:dyDescent="0.25">
      <c r="A35" s="83"/>
      <c r="B35" s="108"/>
      <c r="C35" s="108"/>
      <c r="D35" s="108"/>
      <c r="E35" s="108"/>
      <c r="F35" s="108"/>
      <c r="G35" s="108"/>
      <c r="H35" s="108"/>
    </row>
    <row r="36" spans="1:8" ht="39.950000000000003" customHeight="1" x14ac:dyDescent="0.25">
      <c r="A36" s="83"/>
      <c r="B36" s="108"/>
      <c r="C36" s="108"/>
      <c r="D36" s="108"/>
      <c r="E36" s="108"/>
      <c r="F36" s="108"/>
      <c r="G36" s="108"/>
      <c r="H36" s="108"/>
    </row>
    <row r="37" spans="1:8" ht="39.950000000000003" customHeight="1" x14ac:dyDescent="0.25">
      <c r="A37" s="83"/>
      <c r="B37" s="108"/>
      <c r="C37" s="108"/>
      <c r="D37" s="108"/>
      <c r="E37" s="108"/>
      <c r="F37" s="108"/>
      <c r="G37" s="108"/>
      <c r="H37" s="108"/>
    </row>
    <row r="38" spans="1:8" ht="39.950000000000003" customHeight="1" x14ac:dyDescent="0.25">
      <c r="A38" s="83"/>
      <c r="B38" s="108"/>
      <c r="C38" s="108"/>
      <c r="D38" s="108"/>
      <c r="E38" s="108"/>
      <c r="F38" s="108"/>
      <c r="G38" s="108"/>
      <c r="H38" s="108"/>
    </row>
    <row r="39" spans="1:8" ht="39.950000000000003" customHeight="1" x14ac:dyDescent="0.25">
      <c r="A39" s="83"/>
      <c r="B39" s="108"/>
      <c r="C39" s="108"/>
      <c r="D39" s="108"/>
      <c r="E39" s="108"/>
      <c r="F39" s="108"/>
      <c r="G39" s="108"/>
      <c r="H39" s="108"/>
    </row>
    <row r="40" spans="1:8" ht="39.950000000000003" customHeight="1" x14ac:dyDescent="0.25">
      <c r="A40" s="83"/>
      <c r="B40" s="108"/>
      <c r="C40" s="108"/>
      <c r="D40" s="108"/>
      <c r="E40" s="108"/>
      <c r="F40" s="108"/>
      <c r="G40" s="108"/>
      <c r="H40" s="108"/>
    </row>
    <row r="41" spans="1:8" ht="39.950000000000003" customHeight="1" x14ac:dyDescent="0.25">
      <c r="A41" s="83"/>
      <c r="B41" s="108"/>
      <c r="C41" s="108"/>
      <c r="D41" s="108"/>
      <c r="E41" s="108"/>
      <c r="F41" s="108"/>
      <c r="G41" s="108"/>
      <c r="H41" s="108"/>
    </row>
    <row r="42" spans="1:8" ht="39.950000000000003" customHeight="1" x14ac:dyDescent="0.25">
      <c r="A42" s="83"/>
      <c r="B42" s="108"/>
      <c r="C42" s="108"/>
      <c r="D42" s="108"/>
      <c r="E42" s="108"/>
      <c r="F42" s="108"/>
      <c r="G42" s="108"/>
      <c r="H42" s="108"/>
    </row>
    <row r="43" spans="1:8" ht="39.950000000000003" customHeight="1" x14ac:dyDescent="0.25">
      <c r="A43" s="83"/>
      <c r="B43" s="108"/>
      <c r="C43" s="108"/>
      <c r="D43" s="108"/>
      <c r="E43" s="108"/>
      <c r="F43" s="108"/>
      <c r="G43" s="108"/>
      <c r="H43" s="108"/>
    </row>
    <row r="44" spans="1:8" ht="39.950000000000003" customHeight="1" x14ac:dyDescent="0.25">
      <c r="A44" s="83"/>
      <c r="B44" s="108"/>
      <c r="C44" s="108"/>
      <c r="D44" s="108"/>
      <c r="E44" s="108"/>
      <c r="F44" s="108"/>
      <c r="G44" s="108"/>
      <c r="H44" s="108"/>
    </row>
    <row r="45" spans="1:8" ht="39.950000000000003" customHeight="1" x14ac:dyDescent="0.25">
      <c r="A45" s="83"/>
      <c r="B45" s="108"/>
      <c r="C45" s="108"/>
      <c r="D45" s="108"/>
      <c r="E45" s="108"/>
      <c r="F45" s="108"/>
      <c r="G45" s="108"/>
      <c r="H45" s="108"/>
    </row>
    <row r="46" spans="1:8" ht="39.950000000000003" customHeight="1" x14ac:dyDescent="0.25">
      <c r="A46" s="83"/>
      <c r="B46" s="108"/>
      <c r="C46" s="108"/>
      <c r="D46" s="108"/>
      <c r="E46" s="108"/>
      <c r="F46" s="108"/>
      <c r="G46" s="108"/>
      <c r="H46" s="108"/>
    </row>
    <row r="47" spans="1:8" ht="39.950000000000003" customHeight="1" x14ac:dyDescent="0.25">
      <c r="A47" s="83"/>
      <c r="B47" s="108"/>
      <c r="C47" s="108"/>
      <c r="D47" s="108"/>
      <c r="E47" s="108"/>
      <c r="F47" s="108"/>
      <c r="G47" s="108"/>
      <c r="H47" s="108"/>
    </row>
    <row r="48" spans="1:8" ht="39.950000000000003" customHeight="1" x14ac:dyDescent="0.25">
      <c r="A48" s="83"/>
      <c r="B48" s="108"/>
      <c r="C48" s="108"/>
      <c r="D48" s="108"/>
      <c r="E48" s="108"/>
      <c r="F48" s="108"/>
      <c r="G48" s="108"/>
      <c r="H48" s="108"/>
    </row>
    <row r="49" spans="1:8" ht="39.950000000000003" customHeight="1" x14ac:dyDescent="0.25">
      <c r="A49" s="83"/>
      <c r="B49" s="108"/>
      <c r="C49" s="108"/>
      <c r="D49" s="108"/>
      <c r="E49" s="108"/>
      <c r="F49" s="108"/>
      <c r="G49" s="108"/>
      <c r="H49" s="108"/>
    </row>
    <row r="50" spans="1:8" ht="39.950000000000003" customHeight="1" x14ac:dyDescent="0.25">
      <c r="A50" s="83"/>
      <c r="B50" s="108"/>
      <c r="C50" s="108"/>
      <c r="D50" s="108"/>
      <c r="E50" s="108"/>
      <c r="F50" s="108"/>
      <c r="G50" s="108"/>
      <c r="H50" s="108"/>
    </row>
    <row r="51" spans="1:8" ht="39.950000000000003" customHeight="1" x14ac:dyDescent="0.25">
      <c r="A51" s="83"/>
      <c r="B51" s="108"/>
      <c r="C51" s="108"/>
      <c r="D51" s="108"/>
      <c r="E51" s="108"/>
      <c r="F51" s="108"/>
      <c r="G51" s="108"/>
      <c r="H51" s="108"/>
    </row>
    <row r="52" spans="1:8" ht="39.950000000000003" customHeight="1" x14ac:dyDescent="0.25">
      <c r="A52" s="83"/>
      <c r="B52" s="108"/>
      <c r="C52" s="108"/>
      <c r="D52" s="108"/>
      <c r="E52" s="108"/>
      <c r="F52" s="108"/>
      <c r="G52" s="108"/>
      <c r="H52" s="108"/>
    </row>
    <row r="53" spans="1:8" ht="39.950000000000003" customHeight="1" x14ac:dyDescent="0.25">
      <c r="A53" s="83"/>
      <c r="B53" s="108"/>
      <c r="C53" s="108"/>
      <c r="D53" s="108"/>
      <c r="E53" s="108"/>
      <c r="F53" s="108"/>
      <c r="G53" s="108"/>
      <c r="H53" s="108"/>
    </row>
    <row r="54" spans="1:8" ht="39.950000000000003" customHeight="1" x14ac:dyDescent="0.25">
      <c r="A54" s="83"/>
      <c r="B54" s="108"/>
      <c r="C54" s="108"/>
      <c r="D54" s="108"/>
      <c r="E54" s="108"/>
      <c r="F54" s="108"/>
      <c r="G54" s="108"/>
      <c r="H54" s="108"/>
    </row>
    <row r="55" spans="1:8" ht="39.950000000000003" customHeight="1" x14ac:dyDescent="0.25">
      <c r="A55" s="83"/>
      <c r="B55" s="108"/>
      <c r="C55" s="108"/>
      <c r="D55" s="108"/>
      <c r="E55" s="108"/>
      <c r="F55" s="108"/>
      <c r="G55" s="108"/>
      <c r="H55" s="108"/>
    </row>
    <row r="56" spans="1:8" ht="39.950000000000003" customHeight="1" x14ac:dyDescent="0.25">
      <c r="A56" s="83"/>
      <c r="B56" s="108"/>
      <c r="C56" s="108"/>
      <c r="D56" s="108"/>
      <c r="E56" s="108"/>
      <c r="F56" s="108"/>
      <c r="G56" s="108"/>
      <c r="H56" s="108"/>
    </row>
    <row r="57" spans="1:8" ht="39.950000000000003" customHeight="1" x14ac:dyDescent="0.25">
      <c r="A57" s="83"/>
      <c r="B57" s="108"/>
      <c r="C57" s="108"/>
      <c r="D57" s="108"/>
      <c r="E57" s="108"/>
      <c r="F57" s="108"/>
      <c r="G57" s="108"/>
      <c r="H57" s="108"/>
    </row>
    <row r="58" spans="1:8" ht="39.950000000000003" customHeight="1" x14ac:dyDescent="0.25">
      <c r="A58" s="83"/>
      <c r="B58" s="108"/>
      <c r="C58" s="108"/>
      <c r="D58" s="108"/>
      <c r="E58" s="108"/>
      <c r="F58" s="108"/>
      <c r="G58" s="108"/>
      <c r="H58" s="108"/>
    </row>
    <row r="59" spans="1:8" ht="39.950000000000003" customHeight="1" x14ac:dyDescent="0.25">
      <c r="A59" s="83"/>
      <c r="B59" s="108"/>
      <c r="C59" s="108"/>
      <c r="D59" s="108"/>
      <c r="E59" s="108"/>
      <c r="F59" s="108"/>
      <c r="G59" s="108"/>
      <c r="H59" s="108"/>
    </row>
    <row r="60" spans="1:8" ht="39.950000000000003" customHeight="1" x14ac:dyDescent="0.25">
      <c r="A60" s="83"/>
      <c r="B60" s="108"/>
      <c r="C60" s="108"/>
      <c r="D60" s="108"/>
      <c r="E60" s="108"/>
      <c r="F60" s="108"/>
      <c r="G60" s="108"/>
      <c r="H60" s="108"/>
    </row>
    <row r="61" spans="1:8" ht="39.950000000000003" customHeight="1" x14ac:dyDescent="0.25">
      <c r="A61" s="83"/>
      <c r="B61" s="108"/>
      <c r="C61" s="108"/>
      <c r="D61" s="108"/>
      <c r="E61" s="108"/>
      <c r="F61" s="108"/>
      <c r="G61" s="108"/>
      <c r="H61" s="108"/>
    </row>
    <row r="62" spans="1:8" ht="39.950000000000003" customHeight="1" x14ac:dyDescent="0.25">
      <c r="A62" s="83"/>
      <c r="B62" s="108"/>
      <c r="C62" s="108"/>
      <c r="D62" s="108"/>
      <c r="E62" s="108"/>
      <c r="F62" s="108"/>
      <c r="G62" s="108"/>
      <c r="H62" s="108"/>
    </row>
    <row r="63" spans="1:8" ht="39.950000000000003" customHeight="1" x14ac:dyDescent="0.25">
      <c r="A63" s="83"/>
      <c r="B63" s="108"/>
      <c r="C63" s="108"/>
      <c r="D63" s="108"/>
      <c r="E63" s="108"/>
      <c r="F63" s="108"/>
      <c r="G63" s="108"/>
      <c r="H63" s="108"/>
    </row>
    <row r="64" spans="1:8" ht="39.950000000000003" customHeight="1" x14ac:dyDescent="0.25">
      <c r="A64" s="83"/>
      <c r="B64" s="108"/>
      <c r="C64" s="108"/>
      <c r="D64" s="108"/>
      <c r="E64" s="108"/>
      <c r="F64" s="108"/>
      <c r="G64" s="108"/>
      <c r="H64" s="108"/>
    </row>
    <row r="65" spans="1:8" ht="39.950000000000003" customHeight="1" x14ac:dyDescent="0.25">
      <c r="A65" s="83"/>
      <c r="B65" s="108"/>
      <c r="C65" s="108"/>
      <c r="D65" s="108"/>
      <c r="E65" s="108"/>
      <c r="F65" s="108"/>
      <c r="G65" s="108"/>
      <c r="H65" s="108"/>
    </row>
    <row r="66" spans="1:8" ht="39.950000000000003" customHeight="1" x14ac:dyDescent="0.25">
      <c r="A66" s="83"/>
      <c r="B66" s="108"/>
      <c r="C66" s="108"/>
      <c r="D66" s="108"/>
      <c r="E66" s="108"/>
      <c r="F66" s="108"/>
      <c r="G66" s="108"/>
      <c r="H66" s="108"/>
    </row>
  </sheetData>
  <mergeCells count="18">
    <mergeCell ref="C10:F10"/>
    <mergeCell ref="B4:C4"/>
    <mergeCell ref="B5:C5"/>
    <mergeCell ref="B6:C6"/>
    <mergeCell ref="B7:C7"/>
    <mergeCell ref="B8:C8"/>
    <mergeCell ref="G22:H22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B22:D22"/>
  </mergeCells>
  <printOptions horizontalCentered="1"/>
  <pageMargins left="0.25" right="0.25" top="0.75303030303030305" bottom="0.75" header="0.3" footer="0.3"/>
  <pageSetup paperSize="9" scale="72" fitToHeight="0" orientation="portrait" r:id="rId1"/>
  <headerFooter scaleWithDoc="0">
    <oddHeader xml:space="preserve">&amp;L&amp;G&amp;R&amp;"Muli,Bold"&amp;16&amp;K000000[PP MEETING REPORT]
</oddHeader>
    <oddFooter>&amp;L&amp;"Euclid Circular A SemiBold,Regular"&amp;12[UA]&amp;"Euclid Circular A,Regular"&amp;5
&amp;G&amp;R&amp;G</oddFooter>
  </headerFooter>
  <rowBreaks count="1" manualBreakCount="1">
    <brk id="23" max="7" man="1"/>
  </row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4DB5C-8C2F-49CE-8C50-ACF0675C2346}">
  <sheetPr codeName="Sheet7">
    <pageSetUpPr fitToPage="1"/>
  </sheetPr>
  <dimension ref="A1:C6"/>
  <sheetViews>
    <sheetView view="pageBreakPreview" zoomScaleNormal="100" zoomScaleSheetLayoutView="100" workbookViewId="0">
      <selection activeCell="B13" sqref="B13"/>
    </sheetView>
  </sheetViews>
  <sheetFormatPr defaultRowHeight="15" x14ac:dyDescent="0.25"/>
  <cols>
    <col min="1" max="1" width="18.85546875" customWidth="1"/>
    <col min="2" max="2" width="63.140625" customWidth="1"/>
    <col min="3" max="3" width="32.28515625" customWidth="1"/>
  </cols>
  <sheetData>
    <row r="1" spans="1:3" ht="19.5" x14ac:dyDescent="0.3">
      <c r="B1" s="297" t="s">
        <v>301</v>
      </c>
      <c r="C1" s="298" t="s">
        <v>302</v>
      </c>
    </row>
    <row r="2" spans="1:3" ht="19.5" x14ac:dyDescent="0.3">
      <c r="A2" s="423" t="s">
        <v>179</v>
      </c>
      <c r="B2" s="295" t="s">
        <v>303</v>
      </c>
      <c r="C2" s="296" t="s">
        <v>304</v>
      </c>
    </row>
    <row r="3" spans="1:3" ht="19.5" x14ac:dyDescent="0.3">
      <c r="A3" s="424"/>
      <c r="B3" s="295" t="s">
        <v>305</v>
      </c>
      <c r="C3" s="296" t="s">
        <v>306</v>
      </c>
    </row>
    <row r="4" spans="1:3" ht="19.5" x14ac:dyDescent="0.3">
      <c r="A4" s="424"/>
      <c r="B4" s="295" t="s">
        <v>307</v>
      </c>
      <c r="C4" s="296" t="s">
        <v>308</v>
      </c>
    </row>
    <row r="5" spans="1:3" ht="19.5" x14ac:dyDescent="0.3">
      <c r="A5" s="424"/>
      <c r="B5" s="295" t="s">
        <v>309</v>
      </c>
      <c r="C5" s="296" t="s">
        <v>310</v>
      </c>
    </row>
    <row r="6" spans="1:3" ht="19.5" x14ac:dyDescent="0.3">
      <c r="A6" s="425"/>
      <c r="B6" s="295" t="s">
        <v>311</v>
      </c>
      <c r="C6" s="296" t="s">
        <v>312</v>
      </c>
    </row>
  </sheetData>
  <mergeCells count="1">
    <mergeCell ref="A2:A6"/>
  </mergeCells>
  <pageMargins left="0.7" right="0.7" top="0.75" bottom="0.75" header="0.3" footer="0.3"/>
  <pageSetup paperSize="9" scale="77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6" ma:contentTypeDescription="Create a new document." ma:contentTypeScope="" ma:versionID="c8bcda8572cce244bd60f1e30cc4687f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917142-57E3-4C9F-8FB6-30132C5E3EFB}"/>
</file>

<file path=customXml/itemProps2.xml><?xml version="1.0" encoding="utf-8"?>
<ds:datastoreItem xmlns:ds="http://schemas.openxmlformats.org/officeDocument/2006/customXml" ds:itemID="{A86C153F-459B-4482-87C4-8C1C8AAA26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MER.QT-1.BM_</vt:lpstr>
      <vt:lpstr>CUTTING DOCKET</vt:lpstr>
      <vt:lpstr>2. TRIM CARD</vt:lpstr>
      <vt:lpstr>ĐÓNG GÓI</vt:lpstr>
      <vt:lpstr>SPEC</vt:lpstr>
      <vt:lpstr>PP MEETING </vt:lpstr>
      <vt:lpstr>UPC STICKER</vt:lpstr>
      <vt:lpstr>'CUTTING DOCKET'!Print_Area</vt:lpstr>
      <vt:lpstr>'ĐÓNG GÓI'!Print_Area</vt:lpstr>
      <vt:lpstr>'PP MEETING '!Print_Area</vt:lpstr>
      <vt:lpstr>SPEC!Print_Area</vt:lpstr>
      <vt:lpstr>'2. TRIM CARD'!Print_Titles</vt:lpstr>
      <vt:lpstr>'CUTTING DOCKET'!Print_Titles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Thi Hong Ngoc</dc:creator>
  <cp:lastModifiedBy>Dien Tran</cp:lastModifiedBy>
  <cp:lastPrinted>2024-01-08T01:45:30Z</cp:lastPrinted>
  <dcterms:created xsi:type="dcterms:W3CDTF">2020-08-27T02:12:21Z</dcterms:created>
  <dcterms:modified xsi:type="dcterms:W3CDTF">2024-01-12T10:05:56Z</dcterms:modified>
</cp:coreProperties>
</file>